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COEFP01\Shared\Planning (shared drive)\Fee resolutions\2025\"/>
    </mc:Choice>
  </mc:AlternateContent>
  <xr:revisionPtr revIDLastSave="0" documentId="13_ncr:81_{7C7B128B-1A21-415B-B0E4-4D3D93E58A65}" xr6:coauthVersionLast="47" xr6:coauthVersionMax="47" xr10:uidLastSave="{00000000-0000-0000-0000-000000000000}"/>
  <bookViews>
    <workbookView xWindow="-96" yWindow="-96" windowWidth="23232" windowHeight="12696" tabRatio="833" xr2:uid="{00000000-000D-0000-FFFF-FFFF00000000}"/>
  </bookViews>
  <sheets>
    <sheet name="Citywide" sheetId="1" r:id="rId1"/>
    <sheet name="Sheet1" sheetId="2" r:id="rId2"/>
    <sheet name="Sheet2" sheetId="3" r:id="rId3"/>
    <sheet name="Sheet3" sheetId="4" r:id="rId4"/>
  </sheets>
  <definedNames>
    <definedName name="_xlnm._FilterDatabase" localSheetId="0" hidden="1">Citywide!$A$5:$L$8</definedName>
    <definedName name="_xlnm.Print_Area" localSheetId="0">Citywide!$A$1:$L$263</definedName>
    <definedName name="_xlnm.Print_Titles" localSheetId="0">Citywide!$5:$8</definedName>
    <definedName name="Z_4D7F0C4B_C011_4ACD_903B_EEF44BDCD681_.wvu.Cols" localSheetId="2" hidden="1">Sheet2!$D:$D</definedName>
    <definedName name="Z_4D7F0C4B_C011_4ACD_903B_EEF44BDCD681_.wvu.FilterData" localSheetId="0" hidden="1">Citywide!$A$5:$L$8</definedName>
    <definedName name="Z_4D7F0C4B_C011_4ACD_903B_EEF44BDCD681_.wvu.PrintArea" localSheetId="0" hidden="1">Citywide!$A$1:$L$263</definedName>
    <definedName name="Z_4D7F0C4B_C011_4ACD_903B_EEF44BDCD681_.wvu.PrintTitles" localSheetId="0" hidden="1">Citywide!$5:$8</definedName>
    <definedName name="Z_4D7F0C4B_C011_4ACD_903B_EEF44BDCD681_.wvu.Rows" localSheetId="0" hidden="1">Citywide!$35:$37</definedName>
    <definedName name="Z_5A34875D_4E8A_4B15_BE5F_0E9611AD4A5E_.wvu.PrintArea" localSheetId="0" hidden="1">Citywide!$A$5:$I$244</definedName>
    <definedName name="Z_5A34875D_4E8A_4B15_BE5F_0E9611AD4A5E_.wvu.PrintTitles" localSheetId="0" hidden="1">Citywide!$5:$8</definedName>
    <definedName name="Z_5A34875D_4E8A_4B15_BE5F_0E9611AD4A5E_.wvu.Rows" localSheetId="0" hidden="1">Citywide!$35:$37</definedName>
    <definedName name="Z_67C55725_DE8C_43E7_86A2_C7AEF1FE6833_.wvu.PrintArea" localSheetId="0" hidden="1">Citywide!$A$5:$I$245</definedName>
    <definedName name="Z_67C55725_DE8C_43E7_86A2_C7AEF1FE6833_.wvu.PrintTitles" localSheetId="0" hidden="1">Citywide!$5:$8</definedName>
    <definedName name="Z_67C55725_DE8C_43E7_86A2_C7AEF1FE6833_.wvu.Rows" localSheetId="0" hidden="1">Citywide!$35:$37</definedName>
    <definedName name="Z_6F023DDD_A12C_404B_9F72_83C9C7A53A8B_.wvu.Cols" localSheetId="2" hidden="1">Sheet2!$D:$D</definedName>
    <definedName name="Z_6F023DDD_A12C_404B_9F72_83C9C7A53A8B_.wvu.FilterData" localSheetId="0" hidden="1">Citywide!$A$5:$L$8</definedName>
    <definedName name="Z_6F023DDD_A12C_404B_9F72_83C9C7A53A8B_.wvu.FilterData" localSheetId="1" hidden="1">Sheet1!#REF!</definedName>
    <definedName name="Z_6F023DDD_A12C_404B_9F72_83C9C7A53A8B_.wvu.FilterData" localSheetId="2" hidden="1">Sheet2!#REF!</definedName>
    <definedName name="Z_6F023DDD_A12C_404B_9F72_83C9C7A53A8B_.wvu.PrintArea" localSheetId="0" hidden="1">Citywide!$A$5:$I$262</definedName>
    <definedName name="Z_6F023DDD_A12C_404B_9F72_83C9C7A53A8B_.wvu.PrintTitles" localSheetId="0" hidden="1">Citywide!$5:$8</definedName>
    <definedName name="Z_6F023DDD_A12C_404B_9F72_83C9C7A53A8B_.wvu.Rows" localSheetId="0" hidden="1">Citywide!$35:$37</definedName>
    <definedName name="Z_6F023DDD_A12C_404B_9F72_83C9C7A53A8B_.wvu.Rows" localSheetId="1" hidden="1">Sheet1!#REF!</definedName>
    <definedName name="Z_7C5CD7C9_10AD_4814_BA12_E2D5FCA6EAA3_.wvu.Cols" localSheetId="0" hidden="1">Citywide!$E:$E</definedName>
    <definedName name="Z_7C5CD7C9_10AD_4814_BA12_E2D5FCA6EAA3_.wvu.Cols" localSheetId="2" hidden="1">Sheet2!$D:$D</definedName>
    <definedName name="Z_7C5CD7C9_10AD_4814_BA12_E2D5FCA6EAA3_.wvu.FilterData" localSheetId="0" hidden="1">Citywide!$A$5:$L$8</definedName>
    <definedName name="Z_7C5CD7C9_10AD_4814_BA12_E2D5FCA6EAA3_.wvu.FilterData" localSheetId="1" hidden="1">Sheet1!#REF!</definedName>
    <definedName name="Z_7C5CD7C9_10AD_4814_BA12_E2D5FCA6EAA3_.wvu.FilterData" localSheetId="2" hidden="1">Sheet2!#REF!</definedName>
    <definedName name="Z_7C5CD7C9_10AD_4814_BA12_E2D5FCA6EAA3_.wvu.PrintArea" localSheetId="0" hidden="1">Citywide!$A$5:$I$245</definedName>
    <definedName name="Z_7C5CD7C9_10AD_4814_BA12_E2D5FCA6EAA3_.wvu.PrintTitles" localSheetId="0" hidden="1">Citywide!$5:$8</definedName>
    <definedName name="Z_7C5CD7C9_10AD_4814_BA12_E2D5FCA6EAA3_.wvu.Rows" localSheetId="0" hidden="1">Citywide!$35:$37</definedName>
    <definedName name="Z_7C5CD7C9_10AD_4814_BA12_E2D5FCA6EAA3_.wvu.Rows" localSheetId="1" hidden="1">Sheet1!#REF!</definedName>
    <definedName name="Z_98E909DA_6F9B_4207_A703_4D1115961DA7_.wvu.Cols" localSheetId="2" hidden="1">Sheet2!$D:$D</definedName>
    <definedName name="Z_98E909DA_6F9B_4207_A703_4D1115961DA7_.wvu.FilterData" localSheetId="0" hidden="1">Citywide!$A$5:$L$8</definedName>
    <definedName name="Z_98E909DA_6F9B_4207_A703_4D1115961DA7_.wvu.FilterData" localSheetId="1" hidden="1">Sheet1!#REF!</definedName>
    <definedName name="Z_98E909DA_6F9B_4207_A703_4D1115961DA7_.wvu.FilterData" localSheetId="2" hidden="1">Sheet2!#REF!</definedName>
    <definedName name="Z_98E909DA_6F9B_4207_A703_4D1115961DA7_.wvu.PrintArea" localSheetId="0" hidden="1">Citywide!$A$5:$I$245</definedName>
    <definedName name="Z_98E909DA_6F9B_4207_A703_4D1115961DA7_.wvu.PrintTitles" localSheetId="0" hidden="1">Citywide!$5:$8</definedName>
    <definedName name="Z_98E909DA_6F9B_4207_A703_4D1115961DA7_.wvu.Rows" localSheetId="0" hidden="1">Citywide!$35:$37</definedName>
    <definedName name="Z_98E909DA_6F9B_4207_A703_4D1115961DA7_.wvu.Rows" localSheetId="1" hidden="1">Sheet1!#REF!</definedName>
    <definedName name="Z_C4E97453_DDD2_4F11_A0A0_CB4FE15E3C1E_.wvu.Cols" localSheetId="2" hidden="1">Sheet2!$D:$D</definedName>
    <definedName name="Z_C4E97453_DDD2_4F11_A0A0_CB4FE15E3C1E_.wvu.FilterData" localSheetId="0" hidden="1">Citywide!$A$5:$L$8</definedName>
    <definedName name="Z_C4E97453_DDD2_4F11_A0A0_CB4FE15E3C1E_.wvu.FilterData" localSheetId="1" hidden="1">Sheet1!#REF!</definedName>
    <definedName name="Z_C4E97453_DDD2_4F11_A0A0_CB4FE15E3C1E_.wvu.FilterData" localSheetId="2" hidden="1">Sheet2!#REF!</definedName>
    <definedName name="Z_C4E97453_DDD2_4F11_A0A0_CB4FE15E3C1E_.wvu.PrintArea" localSheetId="0" hidden="1">Citywide!$A$5:$I$262</definedName>
    <definedName name="Z_C4E97453_DDD2_4F11_A0A0_CB4FE15E3C1E_.wvu.PrintTitles" localSheetId="0" hidden="1">Citywide!$5:$8</definedName>
    <definedName name="Z_C4E97453_DDD2_4F11_A0A0_CB4FE15E3C1E_.wvu.Rows" localSheetId="0" hidden="1">Citywide!$35:$37</definedName>
    <definedName name="Z_C4E97453_DDD2_4F11_A0A0_CB4FE15E3C1E_.wvu.Rows" localSheetId="1" hidden="1">Sheet1!#REF!</definedName>
    <definedName name="Z_DB144116_86ED_49A4_BD5D_3EA3618A1E64_.wvu.Cols" localSheetId="2" hidden="1">Sheet2!$D:$D</definedName>
    <definedName name="Z_DB144116_86ED_49A4_BD5D_3EA3618A1E64_.wvu.FilterData" localSheetId="0" hidden="1">Citywide!$A$5:$L$8</definedName>
    <definedName name="Z_DB144116_86ED_49A4_BD5D_3EA3618A1E64_.wvu.PrintArea" localSheetId="0" hidden="1">Citywide!$A$1:$L$263</definedName>
    <definedName name="Z_DB144116_86ED_49A4_BD5D_3EA3618A1E64_.wvu.PrintTitles" localSheetId="0" hidden="1">Citywide!$5:$8</definedName>
    <definedName name="Z_DB144116_86ED_49A4_BD5D_3EA3618A1E64_.wvu.Rows" localSheetId="0" hidden="1">Citywide!$35:$37</definedName>
    <definedName name="Z_DD6E439D_EDD4_4B07_B4A6_B8734C40FDA7_.wvu.PrintArea" localSheetId="0" hidden="1">Citywide!$A$5:$I$244</definedName>
    <definedName name="Z_DD6E439D_EDD4_4B07_B4A6_B8734C40FDA7_.wvu.PrintTitles" localSheetId="0" hidden="1">Citywide!$5:$8</definedName>
    <definedName name="Z_DD6E439D_EDD4_4B07_B4A6_B8734C40FDA7_.wvu.Rows" localSheetId="0" hidden="1">Citywide!$35:$37</definedName>
  </definedNames>
  <calcPr calcId="191029"/>
  <customWorkbookViews>
    <customWorkbookView name="Chris Comeau - Personal View" guid="{4D7F0C4B-C011-4ACD-903B-EEF44BDCD681}" mergeInterval="0" personalView="1" maximized="1" xWindow="3832" yWindow="-8" windowWidth="2576" windowHeight="1408" tabRatio="833" activeSheetId="1"/>
    <customWorkbookView name="Jessica Lambert - Personal View" guid="{98E909DA-6F9B-4207-A703-4D1115961DA7}" mergeInterval="0" personalView="1" maximized="1" xWindow="-8" yWindow="-8" windowWidth="1936" windowHeight="1048" tabRatio="833" activeSheetId="1"/>
    <customWorkbookView name="Stefanie Herzstein - Personal View" guid="{6F023DDD-A12C-404B-9F72-83C9C7A53A8B}" mergeInterval="0" personalView="1" maximized="1" xWindow="-18" yWindow="-18" windowWidth="3876" windowHeight="2292" tabRatio="833" activeSheetId="1"/>
    <customWorkbookView name="Jeremy Metzler - Personal View" guid="{67C55725-DE8C-43E7-86A2-C7AEF1FE6833}" mergeInterval="0" personalView="1" maximized="1" xWindow="-1628" yWindow="-8" windowWidth="1636" windowHeight="1056" tabRatio="833" activeSheetId="1"/>
    <customWorkbookView name="Francesca Liburdy - Personal View" guid="{DD6E439D-EDD4-4B07-B4A6-B8734C40FDA7}" mergeInterval="0" personalView="1" xWindow="1681" yWindow="54" windowWidth="1578" windowHeight="1211" tabRatio="833" activeSheetId="1"/>
    <customWorkbookView name="Jon Pascal - Personal View" guid="{5A34875D-4E8A-4B15-BE5F-0E9611AD4A5E}" mergeInterval="0" personalView="1" xWindow="820" yWindow="-1387" windowWidth="2493" windowHeight="1336" tabRatio="833" activeSheetId="1"/>
    <customWorkbookView name="Evan Hong - Personal View" guid="{7C5CD7C9-10AD-4814-BA12-E2D5FCA6EAA3}" mergeInterval="0" personalView="1" xWindow="1273" windowWidth="1294" windowHeight="1399" tabRatio="833" activeSheetId="3"/>
    <customWorkbookView name="Borna Khedri - Personal View" guid="{C4E97453-DDD2-4F11-A0A0-CB4FE15E3C1E}" mergeInterval="0" personalView="1" maximized="1" xWindow="-12" yWindow="-12" windowWidth="3864" windowHeight="2340" tabRatio="833" activeSheetId="1"/>
    <customWorkbookView name="Windows User - Personal View" guid="{DB144116-86ED-49A4-BD5D-3EA3618A1E64}" mergeInterval="0" personalView="1" maximized="1" xWindow="-1928" yWindow="544" windowWidth="1936" windowHeight="1066" tabRatio="83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8" i="1" l="1"/>
  <c r="I178" i="1" s="1"/>
  <c r="L178" i="1" s="1"/>
  <c r="H179" i="1"/>
  <c r="K179" i="1" s="1"/>
  <c r="H180" i="1"/>
  <c r="K180" i="1" s="1"/>
  <c r="H181" i="1"/>
  <c r="K181" i="1" s="1"/>
  <c r="H182" i="1"/>
  <c r="K182" i="1" s="1"/>
  <c r="H183" i="1"/>
  <c r="I183" i="1"/>
  <c r="L183" i="1" s="1"/>
  <c r="K183" i="1"/>
  <c r="H184" i="1"/>
  <c r="I184" i="1"/>
  <c r="L184" i="1" s="1"/>
  <c r="K184" i="1"/>
  <c r="H185" i="1"/>
  <c r="K185" i="1" s="1"/>
  <c r="H186" i="1"/>
  <c r="I186" i="1" s="1"/>
  <c r="L186" i="1" s="1"/>
  <c r="H187" i="1"/>
  <c r="I187" i="1" s="1"/>
  <c r="L187" i="1" s="1"/>
  <c r="H188" i="1"/>
  <c r="I188" i="1" s="1"/>
  <c r="L188" i="1" s="1"/>
  <c r="H189" i="1"/>
  <c r="K189" i="1" s="1"/>
  <c r="H190" i="1"/>
  <c r="K190" i="1" s="1"/>
  <c r="H191" i="1"/>
  <c r="I191" i="1" s="1"/>
  <c r="L191" i="1" s="1"/>
  <c r="H192" i="1"/>
  <c r="K192" i="1" s="1"/>
  <c r="I192" i="1"/>
  <c r="L192" i="1" s="1"/>
  <c r="H193" i="1"/>
  <c r="I193" i="1"/>
  <c r="L193" i="1" s="1"/>
  <c r="K193" i="1"/>
  <c r="H194" i="1"/>
  <c r="I194" i="1"/>
  <c r="L194" i="1" s="1"/>
  <c r="K194" i="1"/>
  <c r="H19" i="1"/>
  <c r="K19" i="1" s="1"/>
  <c r="H20" i="1"/>
  <c r="I20" i="1" s="1"/>
  <c r="L20" i="1" s="1"/>
  <c r="H17" i="1"/>
  <c r="K17" i="1" s="1"/>
  <c r="H15" i="1"/>
  <c r="I15" i="1" s="1"/>
  <c r="L15" i="1" s="1"/>
  <c r="H111" i="1"/>
  <c r="K111" i="1" s="1"/>
  <c r="H108" i="1"/>
  <c r="K108" i="1" s="1"/>
  <c r="H164" i="1"/>
  <c r="I164" i="1" s="1"/>
  <c r="L164" i="1" s="1"/>
  <c r="H163" i="1"/>
  <c r="I163" i="1" s="1"/>
  <c r="L163" i="1" s="1"/>
  <c r="H166" i="1"/>
  <c r="K166" i="1" s="1"/>
  <c r="H165" i="1"/>
  <c r="K165" i="1" s="1"/>
  <c r="H168" i="1"/>
  <c r="K168" i="1" s="1"/>
  <c r="H204" i="1"/>
  <c r="K204" i="1" s="1"/>
  <c r="H23" i="1"/>
  <c r="I23" i="1" s="1"/>
  <c r="L23" i="1" s="1"/>
  <c r="E213" i="1"/>
  <c r="A7" i="1"/>
  <c r="I189" i="1" l="1"/>
  <c r="L189" i="1" s="1"/>
  <c r="I179" i="1"/>
  <c r="L179" i="1" s="1"/>
  <c r="I182" i="1"/>
  <c r="L182" i="1" s="1"/>
  <c r="I190" i="1"/>
  <c r="L190" i="1" s="1"/>
  <c r="I181" i="1"/>
  <c r="L181" i="1" s="1"/>
  <c r="K188" i="1"/>
  <c r="K187" i="1"/>
  <c r="K186" i="1"/>
  <c r="I180" i="1"/>
  <c r="L180" i="1" s="1"/>
  <c r="K191" i="1"/>
  <c r="I185" i="1"/>
  <c r="L185" i="1" s="1"/>
  <c r="K178" i="1"/>
  <c r="I19" i="1"/>
  <c r="L19" i="1" s="1"/>
  <c r="K20" i="1"/>
  <c r="I17" i="1"/>
  <c r="L17" i="1" s="1"/>
  <c r="K15" i="1"/>
  <c r="I108" i="1"/>
  <c r="L108" i="1" s="1"/>
  <c r="I111" i="1"/>
  <c r="L111" i="1" s="1"/>
  <c r="K164" i="1"/>
  <c r="K163" i="1"/>
  <c r="I166" i="1"/>
  <c r="L166" i="1" s="1"/>
  <c r="I165" i="1"/>
  <c r="L165" i="1" s="1"/>
  <c r="I168" i="1"/>
  <c r="L168" i="1" s="1"/>
  <c r="I204" i="1"/>
  <c r="L204" i="1" s="1"/>
  <c r="K23" i="1"/>
  <c r="H209" i="1" l="1"/>
  <c r="H208" i="1"/>
  <c r="I208" i="1" s="1"/>
  <c r="H207" i="1"/>
  <c r="I207" i="1" s="1"/>
  <c r="H206" i="1"/>
  <c r="I206" i="1" s="1"/>
  <c r="H205" i="1"/>
  <c r="I205" i="1" s="1"/>
  <c r="H203" i="1"/>
  <c r="I203" i="1" s="1"/>
  <c r="H202" i="1"/>
  <c r="I202" i="1" s="1"/>
  <c r="H201" i="1"/>
  <c r="I201" i="1" s="1"/>
  <c r="H200" i="1"/>
  <c r="I200" i="1" s="1"/>
  <c r="H199" i="1"/>
  <c r="I199" i="1" s="1"/>
  <c r="H198" i="1"/>
  <c r="H197" i="1"/>
  <c r="I197" i="1" s="1"/>
  <c r="I198" i="1" l="1"/>
  <c r="L198" i="1" s="1"/>
  <c r="K198" i="1"/>
  <c r="I209" i="1"/>
  <c r="L209" i="1" s="1"/>
  <c r="K209" i="1"/>
  <c r="L208" i="1"/>
  <c r="K208" i="1"/>
  <c r="L207" i="1"/>
  <c r="K207" i="1"/>
  <c r="L206" i="1"/>
  <c r="K206" i="1"/>
  <c r="L205" i="1"/>
  <c r="K205" i="1"/>
  <c r="L203" i="1"/>
  <c r="K203" i="1"/>
  <c r="L202" i="1"/>
  <c r="K202" i="1"/>
  <c r="L201" i="1"/>
  <c r="K201" i="1"/>
  <c r="L200" i="1"/>
  <c r="K200" i="1"/>
  <c r="H68" i="1"/>
  <c r="I68" i="1" s="1"/>
  <c r="L68" i="1" s="1"/>
  <c r="H67" i="1"/>
  <c r="I67" i="1" s="1"/>
  <c r="L67" i="1" s="1"/>
  <c r="H66" i="1"/>
  <c r="I66" i="1" s="1"/>
  <c r="L66" i="1" s="1"/>
  <c r="H65" i="1"/>
  <c r="I65" i="1" s="1"/>
  <c r="L65" i="1" s="1"/>
  <c r="H64" i="1"/>
  <c r="I64" i="1" s="1"/>
  <c r="L64" i="1" s="1"/>
  <c r="H63" i="1"/>
  <c r="I63" i="1" s="1"/>
  <c r="L63" i="1" s="1"/>
  <c r="H62" i="1"/>
  <c r="I62" i="1" s="1"/>
  <c r="L62" i="1" s="1"/>
  <c r="H61" i="1"/>
  <c r="I61" i="1" s="1"/>
  <c r="L61" i="1" s="1"/>
  <c r="H60" i="1"/>
  <c r="I60" i="1" s="1"/>
  <c r="L60" i="1" s="1"/>
  <c r="H59" i="1"/>
  <c r="I59" i="1" s="1"/>
  <c r="L59" i="1" s="1"/>
  <c r="H58" i="1"/>
  <c r="I58" i="1" s="1"/>
  <c r="L58" i="1" s="1"/>
  <c r="H57" i="1"/>
  <c r="I57" i="1" s="1"/>
  <c r="L57" i="1" s="1"/>
  <c r="H56" i="1"/>
  <c r="I56" i="1" s="1"/>
  <c r="L56" i="1" s="1"/>
  <c r="H55" i="1"/>
  <c r="I55" i="1" s="1"/>
  <c r="L55" i="1" s="1"/>
  <c r="H54" i="1"/>
  <c r="I54" i="1" s="1"/>
  <c r="L54" i="1" s="1"/>
  <c r="H53" i="1"/>
  <c r="I53" i="1" s="1"/>
  <c r="L53" i="1" s="1"/>
  <c r="H52" i="1"/>
  <c r="I52" i="1" s="1"/>
  <c r="L52" i="1" s="1"/>
  <c r="H51" i="1"/>
  <c r="I51" i="1" s="1"/>
  <c r="L51" i="1" s="1"/>
  <c r="H50" i="1"/>
  <c r="I50" i="1" s="1"/>
  <c r="L50" i="1" s="1"/>
  <c r="H49" i="1"/>
  <c r="I49" i="1" s="1"/>
  <c r="L49" i="1" s="1"/>
  <c r="H48" i="1"/>
  <c r="I48" i="1" s="1"/>
  <c r="L48" i="1" s="1"/>
  <c r="H47" i="1"/>
  <c r="H46" i="1"/>
  <c r="I46" i="1" s="1"/>
  <c r="L46" i="1" s="1"/>
  <c r="H45" i="1"/>
  <c r="I45" i="1" s="1"/>
  <c r="L45" i="1" s="1"/>
  <c r="H44" i="1"/>
  <c r="I44" i="1" s="1"/>
  <c r="L44" i="1" s="1"/>
  <c r="H43" i="1"/>
  <c r="I43" i="1" s="1"/>
  <c r="L43" i="1" s="1"/>
  <c r="H42" i="1"/>
  <c r="I42" i="1" s="1"/>
  <c r="L42" i="1" s="1"/>
  <c r="H41" i="1"/>
  <c r="I41" i="1" s="1"/>
  <c r="L41" i="1" s="1"/>
  <c r="H40" i="1"/>
  <c r="I40" i="1" s="1"/>
  <c r="L40" i="1" s="1"/>
  <c r="H175" i="1"/>
  <c r="I175" i="1" s="1"/>
  <c r="H174" i="1"/>
  <c r="I174" i="1" s="1"/>
  <c r="H173" i="1"/>
  <c r="I173" i="1" s="1"/>
  <c r="H172" i="1"/>
  <c r="I172" i="1" s="1"/>
  <c r="H171" i="1"/>
  <c r="I171" i="1" s="1"/>
  <c r="H170" i="1"/>
  <c r="I170" i="1" s="1"/>
  <c r="H169" i="1"/>
  <c r="I169" i="1" s="1"/>
  <c r="H167" i="1"/>
  <c r="I167" i="1" s="1"/>
  <c r="H162" i="1"/>
  <c r="I162" i="1" s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L131" i="1" s="1"/>
  <c r="H130" i="1"/>
  <c r="I130" i="1" s="1"/>
  <c r="L130" i="1" s="1"/>
  <c r="H129" i="1"/>
  <c r="I129" i="1" s="1"/>
  <c r="L129" i="1" s="1"/>
  <c r="H128" i="1"/>
  <c r="I128" i="1" s="1"/>
  <c r="L128" i="1" s="1"/>
  <c r="H127" i="1"/>
  <c r="I127" i="1" s="1"/>
  <c r="L127" i="1" s="1"/>
  <c r="H126" i="1"/>
  <c r="I126" i="1" s="1"/>
  <c r="L126" i="1" s="1"/>
  <c r="H125" i="1"/>
  <c r="I125" i="1" s="1"/>
  <c r="L125" i="1" s="1"/>
  <c r="H124" i="1"/>
  <c r="I124" i="1" s="1"/>
  <c r="L124" i="1" s="1"/>
  <c r="H123" i="1"/>
  <c r="I123" i="1" s="1"/>
  <c r="L123" i="1" s="1"/>
  <c r="H122" i="1"/>
  <c r="I122" i="1" s="1"/>
  <c r="L122" i="1" s="1"/>
  <c r="H121" i="1"/>
  <c r="I121" i="1" s="1"/>
  <c r="L121" i="1" s="1"/>
  <c r="H120" i="1"/>
  <c r="H119" i="1"/>
  <c r="H118" i="1"/>
  <c r="H117" i="1"/>
  <c r="H116" i="1"/>
  <c r="H115" i="1"/>
  <c r="H114" i="1"/>
  <c r="I114" i="1" s="1"/>
  <c r="L114" i="1" s="1"/>
  <c r="H113" i="1"/>
  <c r="I113" i="1" s="1"/>
  <c r="L113" i="1" s="1"/>
  <c r="H112" i="1"/>
  <c r="I112" i="1" s="1"/>
  <c r="L112" i="1" s="1"/>
  <c r="H110" i="1"/>
  <c r="I110" i="1" s="1"/>
  <c r="L110" i="1" s="1"/>
  <c r="H109" i="1"/>
  <c r="I109" i="1" s="1"/>
  <c r="L109" i="1" s="1"/>
  <c r="H107" i="1"/>
  <c r="I107" i="1" s="1"/>
  <c r="L107" i="1" s="1"/>
  <c r="H106" i="1"/>
  <c r="I106" i="1" s="1"/>
  <c r="L106" i="1" s="1"/>
  <c r="H105" i="1"/>
  <c r="I105" i="1" s="1"/>
  <c r="L105" i="1" s="1"/>
  <c r="H104" i="1"/>
  <c r="I104" i="1" s="1"/>
  <c r="L104" i="1" s="1"/>
  <c r="H103" i="1"/>
  <c r="I103" i="1" s="1"/>
  <c r="L103" i="1" s="1"/>
  <c r="H102" i="1"/>
  <c r="I102" i="1" s="1"/>
  <c r="L102" i="1" s="1"/>
  <c r="H101" i="1"/>
  <c r="I101" i="1" s="1"/>
  <c r="L101" i="1" s="1"/>
  <c r="H100" i="1"/>
  <c r="I100" i="1" s="1"/>
  <c r="L100" i="1" s="1"/>
  <c r="H99" i="1"/>
  <c r="I99" i="1" s="1"/>
  <c r="L99" i="1" s="1"/>
  <c r="H98" i="1"/>
  <c r="I98" i="1" s="1"/>
  <c r="L98" i="1" s="1"/>
  <c r="H97" i="1"/>
  <c r="I97" i="1" s="1"/>
  <c r="L97" i="1" s="1"/>
  <c r="H96" i="1"/>
  <c r="I96" i="1" s="1"/>
  <c r="H95" i="1"/>
  <c r="I95" i="1" s="1"/>
  <c r="I146" i="1" l="1"/>
  <c r="L146" i="1" s="1"/>
  <c r="K146" i="1"/>
  <c r="I147" i="1"/>
  <c r="L147" i="1" s="1"/>
  <c r="K147" i="1"/>
  <c r="I151" i="1"/>
  <c r="L151" i="1" s="1"/>
  <c r="K151" i="1"/>
  <c r="I153" i="1"/>
  <c r="L153" i="1" s="1"/>
  <c r="K153" i="1"/>
  <c r="I115" i="1"/>
  <c r="L115" i="1" s="1"/>
  <c r="K115" i="1"/>
  <c r="I141" i="1"/>
  <c r="L141" i="1" s="1"/>
  <c r="K141" i="1"/>
  <c r="I142" i="1"/>
  <c r="L142" i="1" s="1"/>
  <c r="K142" i="1"/>
  <c r="I143" i="1"/>
  <c r="L143" i="1" s="1"/>
  <c r="K143" i="1"/>
  <c r="I144" i="1"/>
  <c r="L144" i="1" s="1"/>
  <c r="K144" i="1"/>
  <c r="I148" i="1"/>
  <c r="L148" i="1" s="1"/>
  <c r="K148" i="1"/>
  <c r="I149" i="1"/>
  <c r="L149" i="1" s="1"/>
  <c r="K149" i="1"/>
  <c r="I120" i="1"/>
  <c r="L120" i="1" s="1"/>
  <c r="K120" i="1"/>
  <c r="I140" i="1"/>
  <c r="L140" i="1" s="1"/>
  <c r="K140" i="1"/>
  <c r="I145" i="1"/>
  <c r="L145" i="1" s="1"/>
  <c r="K145" i="1"/>
  <c r="I150" i="1"/>
  <c r="L150" i="1" s="1"/>
  <c r="K150" i="1"/>
  <c r="I152" i="1"/>
  <c r="L152" i="1" s="1"/>
  <c r="K152" i="1"/>
  <c r="I116" i="1"/>
  <c r="L116" i="1" s="1"/>
  <c r="K116" i="1"/>
  <c r="I117" i="1"/>
  <c r="L117" i="1" s="1"/>
  <c r="K117" i="1"/>
  <c r="I118" i="1"/>
  <c r="L118" i="1" s="1"/>
  <c r="K118" i="1"/>
  <c r="I119" i="1"/>
  <c r="L119" i="1" s="1"/>
  <c r="K119" i="1"/>
  <c r="I139" i="1"/>
  <c r="L139" i="1" s="1"/>
  <c r="K139" i="1"/>
  <c r="K58" i="1"/>
  <c r="K66" i="1"/>
  <c r="K51" i="1"/>
  <c r="I47" i="1"/>
  <c r="L47" i="1" s="1"/>
  <c r="K55" i="1"/>
  <c r="K98" i="1"/>
  <c r="K56" i="1"/>
  <c r="K57" i="1"/>
  <c r="K99" i="1"/>
  <c r="K106" i="1"/>
  <c r="K107" i="1"/>
  <c r="K130" i="1"/>
  <c r="K41" i="1"/>
  <c r="K109" i="1"/>
  <c r="K113" i="1"/>
  <c r="K59" i="1"/>
  <c r="K121" i="1"/>
  <c r="K129" i="1"/>
  <c r="K40" i="1"/>
  <c r="K42" i="1"/>
  <c r="K110" i="1"/>
  <c r="K112" i="1"/>
  <c r="K60" i="1"/>
  <c r="K61" i="1"/>
  <c r="K62" i="1"/>
  <c r="K65" i="1"/>
  <c r="K131" i="1"/>
  <c r="K97" i="1"/>
  <c r="K68" i="1"/>
  <c r="K67" i="1"/>
  <c r="K100" i="1"/>
  <c r="K44" i="1"/>
  <c r="K45" i="1"/>
  <c r="K47" i="1"/>
  <c r="K102" i="1"/>
  <c r="K114" i="1"/>
  <c r="K124" i="1"/>
  <c r="K123" i="1"/>
  <c r="K48" i="1"/>
  <c r="K52" i="1"/>
  <c r="K103" i="1"/>
  <c r="K125" i="1"/>
  <c r="K49" i="1"/>
  <c r="K63" i="1"/>
  <c r="K53" i="1"/>
  <c r="K104" i="1"/>
  <c r="K126" i="1"/>
  <c r="K122" i="1"/>
  <c r="K101" i="1"/>
  <c r="K43" i="1"/>
  <c r="K50" i="1"/>
  <c r="K64" i="1"/>
  <c r="K54" i="1"/>
  <c r="K105" i="1"/>
  <c r="K127" i="1"/>
  <c r="K46" i="1"/>
  <c r="K128" i="1"/>
  <c r="H215" i="1"/>
  <c r="K215" i="1" s="1"/>
  <c r="H214" i="1"/>
  <c r="K214" i="1" s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28" i="1"/>
  <c r="H27" i="1"/>
  <c r="H26" i="1"/>
  <c r="H25" i="1"/>
  <c r="H24" i="1"/>
  <c r="H22" i="1"/>
  <c r="H21" i="1"/>
  <c r="H18" i="1"/>
  <c r="H16" i="1"/>
  <c r="H14" i="1"/>
  <c r="H13" i="1"/>
  <c r="H12" i="1"/>
  <c r="I83" i="1" l="1"/>
  <c r="L83" i="1" s="1"/>
  <c r="K83" i="1"/>
  <c r="I84" i="1"/>
  <c r="L84" i="1" s="1"/>
  <c r="K84" i="1"/>
  <c r="I85" i="1"/>
  <c r="L85" i="1" s="1"/>
  <c r="K85" i="1"/>
  <c r="I22" i="1"/>
  <c r="L22" i="1" s="1"/>
  <c r="K22" i="1"/>
  <c r="I21" i="1"/>
  <c r="L21" i="1" s="1"/>
  <c r="K21" i="1"/>
  <c r="I12" i="1"/>
  <c r="L12" i="1" s="1"/>
  <c r="K12" i="1"/>
  <c r="I24" i="1"/>
  <c r="L24" i="1" s="1"/>
  <c r="K24" i="1"/>
  <c r="I26" i="1"/>
  <c r="L26" i="1" s="1"/>
  <c r="K26" i="1"/>
  <c r="I28" i="1"/>
  <c r="L28" i="1" s="1"/>
  <c r="K28" i="1"/>
  <c r="I214" i="1"/>
  <c r="L214" i="1" s="1"/>
  <c r="I14" i="1"/>
  <c r="L14" i="1" s="1"/>
  <c r="K14" i="1"/>
  <c r="I215" i="1"/>
  <c r="L215" i="1" s="1"/>
  <c r="I25" i="1"/>
  <c r="L25" i="1" s="1"/>
  <c r="K25" i="1"/>
  <c r="I27" i="1"/>
  <c r="L27" i="1" s="1"/>
  <c r="K27" i="1"/>
  <c r="I13" i="1"/>
  <c r="L13" i="1" s="1"/>
  <c r="K13" i="1"/>
  <c r="I16" i="1"/>
  <c r="L16" i="1" s="1"/>
  <c r="K16" i="1"/>
  <c r="I18" i="1"/>
  <c r="L18" i="1" s="1"/>
  <c r="K18" i="1"/>
  <c r="K82" i="1"/>
  <c r="H33" i="1"/>
  <c r="H29" i="1"/>
  <c r="I33" i="1" l="1"/>
  <c r="L33" i="1" s="1"/>
  <c r="K33" i="1"/>
  <c r="I29" i="1"/>
  <c r="L29" i="1" s="1"/>
  <c r="K29" i="1"/>
  <c r="I82" i="1"/>
  <c r="L82" i="1" s="1"/>
  <c r="K169" i="1" l="1"/>
  <c r="H86" i="1"/>
  <c r="K86" i="1" s="1"/>
  <c r="K78" i="1"/>
  <c r="L169" i="1" l="1"/>
  <c r="I86" i="1"/>
  <c r="L86" i="1" s="1"/>
  <c r="I78" i="1"/>
  <c r="L78" i="1" s="1"/>
  <c r="H30" i="1" l="1"/>
  <c r="K30" i="1" s="1"/>
  <c r="H11" i="1"/>
  <c r="I11" i="1" s="1"/>
  <c r="H216" i="1" l="1"/>
  <c r="K216" i="1" s="1"/>
  <c r="H213" i="1"/>
  <c r="K213" i="1" s="1"/>
  <c r="H210" i="1"/>
  <c r="K210" i="1" s="1"/>
  <c r="K197" i="1"/>
  <c r="K154" i="1"/>
  <c r="K155" i="1"/>
  <c r="L156" i="1"/>
  <c r="K157" i="1"/>
  <c r="K158" i="1"/>
  <c r="K159" i="1"/>
  <c r="K160" i="1"/>
  <c r="L167" i="1"/>
  <c r="K170" i="1"/>
  <c r="K171" i="1"/>
  <c r="K172" i="1"/>
  <c r="K173" i="1"/>
  <c r="K175" i="1"/>
  <c r="K137" i="1"/>
  <c r="K135" i="1"/>
  <c r="K132" i="1"/>
  <c r="K96" i="1"/>
  <c r="K95" i="1"/>
  <c r="H94" i="1"/>
  <c r="H87" i="1"/>
  <c r="H88" i="1"/>
  <c r="H89" i="1"/>
  <c r="K89" i="1" s="1"/>
  <c r="H90" i="1"/>
  <c r="K90" i="1" s="1"/>
  <c r="H91" i="1"/>
  <c r="K91" i="1" s="1"/>
  <c r="K76" i="1"/>
  <c r="K75" i="1"/>
  <c r="K73" i="1"/>
  <c r="H72" i="1"/>
  <c r="K72" i="1" s="1"/>
  <c r="H71" i="1"/>
  <c r="K71" i="1" s="1"/>
  <c r="H31" i="1"/>
  <c r="H32" i="1"/>
  <c r="K32" i="1" s="1"/>
  <c r="H34" i="1"/>
  <c r="K34" i="1" s="1"/>
  <c r="H35" i="1"/>
  <c r="K35" i="1" s="1"/>
  <c r="H36" i="1"/>
  <c r="K36" i="1" s="1"/>
  <c r="H37" i="1"/>
  <c r="K37" i="1" s="1"/>
  <c r="K11" i="1"/>
  <c r="K174" i="1"/>
  <c r="I31" i="1" l="1"/>
  <c r="L31" i="1" s="1"/>
  <c r="K31" i="1"/>
  <c r="K81" i="1"/>
  <c r="I81" i="1"/>
  <c r="L81" i="1" s="1"/>
  <c r="K80" i="1"/>
  <c r="I80" i="1"/>
  <c r="L80" i="1" s="1"/>
  <c r="I91" i="1"/>
  <c r="L91" i="1" s="1"/>
  <c r="I90" i="1"/>
  <c r="L90" i="1" s="1"/>
  <c r="K88" i="1"/>
  <c r="I88" i="1"/>
  <c r="L88" i="1" s="1"/>
  <c r="K87" i="1"/>
  <c r="I87" i="1"/>
  <c r="L87" i="1" s="1"/>
  <c r="I89" i="1"/>
  <c r="L89" i="1" s="1"/>
  <c r="K79" i="1"/>
  <c r="I79" i="1"/>
  <c r="L79" i="1" s="1"/>
  <c r="L137" i="1"/>
  <c r="L173" i="1"/>
  <c r="I76" i="1"/>
  <c r="L76" i="1" s="1"/>
  <c r="L96" i="1"/>
  <c r="K161" i="1"/>
  <c r="K138" i="1"/>
  <c r="K133" i="1"/>
  <c r="L197" i="1"/>
  <c r="K156" i="1"/>
  <c r="L171" i="1"/>
  <c r="K167" i="1"/>
  <c r="I210" i="1"/>
  <c r="L210" i="1" s="1"/>
  <c r="I75" i="1"/>
  <c r="L75" i="1" s="1"/>
  <c r="L155" i="1"/>
  <c r="L95" i="1"/>
  <c r="I94" i="1"/>
  <c r="L94" i="1" s="1"/>
  <c r="I32" i="1"/>
  <c r="L32" i="1" s="1"/>
  <c r="I213" i="1"/>
  <c r="L213" i="1" s="1"/>
  <c r="L160" i="1"/>
  <c r="I30" i="1"/>
  <c r="L30" i="1" s="1"/>
  <c r="I77" i="1"/>
  <c r="L77" i="1" s="1"/>
  <c r="L136" i="1"/>
  <c r="I74" i="1"/>
  <c r="L134" i="1"/>
  <c r="L170" i="1"/>
  <c r="L11" i="1"/>
  <c r="L161" i="1"/>
  <c r="L199" i="1"/>
  <c r="L133" i="1"/>
  <c r="K134" i="1"/>
  <c r="I216" i="1"/>
  <c r="L216" i="1" s="1"/>
  <c r="L138" i="1"/>
  <c r="I73" i="1"/>
  <c r="I71" i="1"/>
  <c r="I36" i="1"/>
  <c r="L36" i="1" s="1"/>
  <c r="D231" i="1"/>
  <c r="I37" i="1"/>
  <c r="I72" i="1"/>
  <c r="K136" i="1"/>
  <c r="I34" i="1"/>
  <c r="K162" i="1"/>
  <c r="K94" i="1"/>
  <c r="K77" i="1"/>
  <c r="K74" i="1"/>
  <c r="I35" i="1"/>
  <c r="L162" i="1" l="1"/>
  <c r="L159" i="1"/>
  <c r="L154" i="1"/>
  <c r="L174" i="1"/>
  <c r="L175" i="1"/>
  <c r="L74" i="1"/>
  <c r="L172" i="1"/>
  <c r="L157" i="1"/>
  <c r="L34" i="1"/>
  <c r="L72" i="1"/>
  <c r="L158" i="1"/>
  <c r="L135" i="1"/>
  <c r="L71" i="1"/>
  <c r="L132" i="1"/>
  <c r="L37" i="1"/>
  <c r="L73" i="1"/>
  <c r="L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 Pascal</author>
  </authors>
  <commentList>
    <comment ref="J8" authorId="0" guid="{716DCDD2-FB5F-4393-8EA0-5B7F834D2549}" shapeId="0" xr:uid="{00000000-0006-0000-0000-000001000000}">
      <text>
        <r>
          <rPr>
            <sz val="10"/>
            <color indexed="81"/>
            <rFont val="Tahoma"/>
            <family val="2"/>
          </rPr>
          <t>Enter # of Units to determine "Net New Trips" and "IMPACT FEE"</t>
        </r>
      </text>
    </comment>
  </commentList>
</comments>
</file>

<file path=xl/sharedStrings.xml><?xml version="1.0" encoding="utf-8"?>
<sst xmlns="http://schemas.openxmlformats.org/spreadsheetml/2006/main" count="538" uniqueCount="317">
  <si>
    <t># Units</t>
  </si>
  <si>
    <t>RESIDENTIAL</t>
  </si>
  <si>
    <t>Dwelling Unit</t>
  </si>
  <si>
    <t>INSTITUTIONAL</t>
  </si>
  <si>
    <t xml:space="preserve"> </t>
  </si>
  <si>
    <t>1,000 sf GFA</t>
  </si>
  <si>
    <t>Acre</t>
  </si>
  <si>
    <t>Servicing Position</t>
  </si>
  <si>
    <t>Wash Stall</t>
  </si>
  <si>
    <t>OFFICE</t>
  </si>
  <si>
    <t>INDUSTRIAL</t>
  </si>
  <si>
    <t>PORT and TERMINAL</t>
  </si>
  <si>
    <t>ITE Land Use Code</t>
  </si>
  <si>
    <t>NOTES:</t>
  </si>
  <si>
    <t>Net New Trips</t>
  </si>
  <si>
    <t>Unit*</t>
  </si>
  <si>
    <t>IMPACT FEE</t>
  </si>
  <si>
    <t>1,000 sf GLA</t>
  </si>
  <si>
    <t>ITE Average PM Peak Hour Trip Rate
(1)</t>
  </si>
  <si>
    <t>Pass-By Trip Reduction Factor **
(2)</t>
  </si>
  <si>
    <t>*      Abbreviations include:  GFA = Gross Floor Area, sf = square feet, and GLA = Gross Leasable Area.</t>
  </si>
  <si>
    <t>IMPACT FEE CALCULATION:</t>
  </si>
  <si>
    <t>BUSINESS &amp; COMMERCIAL</t>
  </si>
  <si>
    <t>Calculated Values</t>
  </si>
  <si>
    <t>Adjustable Value</t>
  </si>
  <si>
    <t>Room</t>
  </si>
  <si>
    <t>Vehicle Fueling Position</t>
  </si>
  <si>
    <t>NET NEW TRIP RATE CALCULATION:</t>
  </si>
  <si>
    <t>Net New Trip Rate
(3)</t>
  </si>
  <si>
    <t>Impact Fee Per Unit
(4)</t>
  </si>
  <si>
    <t>Bed</t>
  </si>
  <si>
    <t>Schedule of Transportation Impact Fees</t>
  </si>
  <si>
    <t xml:space="preserve">          own expense, independent trip generation studies in support of their application.</t>
  </si>
  <si>
    <t xml:space="preserve">     Senior Adult Housing-Attached</t>
  </si>
  <si>
    <t xml:space="preserve">     Congregate Care Facility</t>
  </si>
  <si>
    <t xml:space="preserve">     Assisted Living</t>
  </si>
  <si>
    <t>Code</t>
  </si>
  <si>
    <t>Land Use</t>
  </si>
  <si>
    <t>Pass-By Trip Reduction Factor</t>
  </si>
  <si>
    <t>No Data Available 25% Estimated Pass-by</t>
  </si>
  <si>
    <t>3 (a)</t>
  </si>
  <si>
    <t>1, 3 (b)</t>
  </si>
  <si>
    <t>3 (b)</t>
  </si>
  <si>
    <t>3 (c)</t>
  </si>
  <si>
    <t>Notes
(see below)</t>
  </si>
  <si>
    <t>Land Use Category - ITE 11th Edition</t>
  </si>
  <si>
    <t>Single-Family Detached Housing</t>
  </si>
  <si>
    <t>Single-Family Attached Housing</t>
  </si>
  <si>
    <t>Multifamily housing (low-rise)</t>
  </si>
  <si>
    <t>Multifamily housing (mid-rise)</t>
  </si>
  <si>
    <t>Multifamily housing (high-rise)</t>
  </si>
  <si>
    <t>Affordable Housing</t>
  </si>
  <si>
    <t>Off-Campus Student Apartment (low-rise)</t>
  </si>
  <si>
    <t>Off-Campus Student Apartment (mid-rise)</t>
  </si>
  <si>
    <t>Off-Campus Student Apartment (high-rise)</t>
  </si>
  <si>
    <t>Low-Rise Residential with Ground Floor Commerical</t>
  </si>
  <si>
    <t>Mid-Rise Residential with Ground-Floor Commercial</t>
  </si>
  <si>
    <t>High-Rise Residential with Ground-Floor Commercial</t>
  </si>
  <si>
    <t>Mobile Home Park</t>
  </si>
  <si>
    <t>Senior Adult Housing - Single-Family</t>
  </si>
  <si>
    <t>Senior Adult Housing - Multifamily</t>
  </si>
  <si>
    <t>Congregate Care Facility</t>
  </si>
  <si>
    <t>Assisted Living</t>
  </si>
  <si>
    <t>Continuing Care Retirement Community</t>
  </si>
  <si>
    <t>Recreational Homes</t>
  </si>
  <si>
    <t>Timeshare</t>
  </si>
  <si>
    <t>Residential Planned Unit Development (PUD)</t>
  </si>
  <si>
    <t>Bedrooms</t>
  </si>
  <si>
    <t>Beds</t>
  </si>
  <si>
    <t>Units</t>
  </si>
  <si>
    <t>Military Base</t>
  </si>
  <si>
    <t>Elementary School</t>
  </si>
  <si>
    <t>Middle School/Junior High School</t>
  </si>
  <si>
    <t>High School</t>
  </si>
  <si>
    <t>School District Office</t>
  </si>
  <si>
    <t>Private School (K-8)</t>
  </si>
  <si>
    <t>Private School (K-12)</t>
  </si>
  <si>
    <t>Private High School</t>
  </si>
  <si>
    <t>Charter Elementary School</t>
  </si>
  <si>
    <t>Charter School (K-12)</t>
  </si>
  <si>
    <t>Junior/Community College</t>
  </si>
  <si>
    <t>University/College</t>
  </si>
  <si>
    <t>Church</t>
  </si>
  <si>
    <t>Synagogue</t>
  </si>
  <si>
    <t>Mosque</t>
  </si>
  <si>
    <t>Day Care Center</t>
  </si>
  <si>
    <t>Cemetery</t>
  </si>
  <si>
    <t>Adult Detention Center</t>
  </si>
  <si>
    <t>Fire and Rescue Station</t>
  </si>
  <si>
    <t>Museum</t>
  </si>
  <si>
    <t>Library</t>
  </si>
  <si>
    <t>Employee</t>
  </si>
  <si>
    <t>Students</t>
  </si>
  <si>
    <t>Occupied Parking Space</t>
  </si>
  <si>
    <t>Commercial Airport</t>
  </si>
  <si>
    <t>General Aviation Airport</t>
  </si>
  <si>
    <t>Intermodal Truck Terminal</t>
  </si>
  <si>
    <t>Park-and-Ride Lot with Bus Service</t>
  </si>
  <si>
    <t>General Light Industrial</t>
  </si>
  <si>
    <t>Industrial Park</t>
  </si>
  <si>
    <t>Manufacturing</t>
  </si>
  <si>
    <t>Warehousing</t>
  </si>
  <si>
    <t>Mini-Warehouse</t>
  </si>
  <si>
    <t>High-Cube Transload and Short-Term Storage Warehouse</t>
  </si>
  <si>
    <t>High-Cube Parcel Hub Warehouse</t>
  </si>
  <si>
    <t>High-Cube Cold Storage Warehouse</t>
  </si>
  <si>
    <t>Data Center</t>
  </si>
  <si>
    <t>Specialty Trade Contractor</t>
  </si>
  <si>
    <t>Marijuana Cultivation and Processing Facility</t>
  </si>
  <si>
    <t>General Office Building</t>
  </si>
  <si>
    <t>Small Office Building</t>
  </si>
  <si>
    <t>Corporate Headquarters Building</t>
  </si>
  <si>
    <t>Single Tenant Office Building</t>
  </si>
  <si>
    <t>Medical-Dental Office Building</t>
  </si>
  <si>
    <t>Government Office Building</t>
  </si>
  <si>
    <t>State Motor Vehicles Department</t>
  </si>
  <si>
    <t>United States Post Office</t>
  </si>
  <si>
    <t>Office Park</t>
  </si>
  <si>
    <t>Research and Development Center</t>
  </si>
  <si>
    <t>Business Park</t>
  </si>
  <si>
    <t>Hospital</t>
  </si>
  <si>
    <t>Nursing Home</t>
  </si>
  <si>
    <t>Clinic</t>
  </si>
  <si>
    <t>Animal Hospital/Veterinary Clinic</t>
  </si>
  <si>
    <t>Free-Standing Emergency Room</t>
  </si>
  <si>
    <t>Hotel</t>
  </si>
  <si>
    <t>All Suites Hotel</t>
  </si>
  <si>
    <t>Business Hotel</t>
  </si>
  <si>
    <t>Motel</t>
  </si>
  <si>
    <t>Resort Hotel</t>
  </si>
  <si>
    <t>Tractor Supply Store</t>
  </si>
  <si>
    <t>Construction Equipment Rental Store</t>
  </si>
  <si>
    <t>Building Materials and Lumber Store</t>
  </si>
  <si>
    <t>Free-Standing Discount Superstore</t>
  </si>
  <si>
    <t>Variety Store</t>
  </si>
  <si>
    <t>Free-Standing Discount Store</t>
  </si>
  <si>
    <t>Hardware/Paint Store</t>
  </si>
  <si>
    <t>Nursery (Garden Center)</t>
  </si>
  <si>
    <t>Nursery (Wholesale)</t>
  </si>
  <si>
    <t>Shopping Center (&gt;150k)</t>
  </si>
  <si>
    <t>Shopping Plaza (40-150k)</t>
  </si>
  <si>
    <t>Strip Retail Plaza (&lt;40k)</t>
  </si>
  <si>
    <t>Factory Outlet Center</t>
  </si>
  <si>
    <t>Automobile Sales (News)</t>
  </si>
  <si>
    <t>Automobile Sales (Used)</t>
  </si>
  <si>
    <t>Recreational Vehicle Sales</t>
  </si>
  <si>
    <t>Automobile Parts Sales</t>
  </si>
  <si>
    <t>Tire Store</t>
  </si>
  <si>
    <t>Tire Superstore</t>
  </si>
  <si>
    <t>Supermarket</t>
  </si>
  <si>
    <t>Convenience Store</t>
  </si>
  <si>
    <t>Discount Club</t>
  </si>
  <si>
    <t>Farmers Market</t>
  </si>
  <si>
    <t>Wholesale Market</t>
  </si>
  <si>
    <t>Sporting Goods Store</t>
  </si>
  <si>
    <t>Home Improvement Superstore</t>
  </si>
  <si>
    <t>Electronic Superstore</t>
  </si>
  <si>
    <t>Toy/Children's Superstore</t>
  </si>
  <si>
    <t>Baby Superstore</t>
  </si>
  <si>
    <t>Pet Supply Superstore</t>
  </si>
  <si>
    <t>Office Supply Superstore</t>
  </si>
  <si>
    <t>Book Superstore</t>
  </si>
  <si>
    <t>Discount Home Furnishing Superstore</t>
  </si>
  <si>
    <t>Bed and Linen Superstore</t>
  </si>
  <si>
    <t>Department Store</t>
  </si>
  <si>
    <t>Apparel Store</t>
  </si>
  <si>
    <t>Arts and Crafts Store</t>
  </si>
  <si>
    <t>Pharmacy/Drug Store without Drive-Through</t>
  </si>
  <si>
    <t>Pharmacy/Drug Store with Drive-Through</t>
  </si>
  <si>
    <t>Furniture Store</t>
  </si>
  <si>
    <t>Beverage Container Recycling Depot</t>
  </si>
  <si>
    <t>Medical Equipment Store</t>
  </si>
  <si>
    <t>Liquor Store</t>
  </si>
  <si>
    <t>Walk-in Bank</t>
  </si>
  <si>
    <t>Drive-in Bank</t>
  </si>
  <si>
    <t>Hair Salon</t>
  </si>
  <si>
    <t>Copy, Print, and Express Ship Store</t>
  </si>
  <si>
    <t>Food Cart Pod</t>
  </si>
  <si>
    <t>Fast Casual Restaurant</t>
  </si>
  <si>
    <t>Fine Dining Restaurant</t>
  </si>
  <si>
    <t>High Turnover (Sit-Down) Restaurant</t>
  </si>
  <si>
    <t>Fast Food Restaurant without Drive-Through Window</t>
  </si>
  <si>
    <t>Fast Food Restaurant with Drive-Through Window</t>
  </si>
  <si>
    <t>Fast Food Restaurant with Drive-Through and No Indoor Seating</t>
  </si>
  <si>
    <t>Coffee/Donut Shop without Drive-Through Window</t>
  </si>
  <si>
    <t>Coffee/Donut Shop with Drive-Through Window</t>
  </si>
  <si>
    <t>Coffee/Donut Shop with Drive-Through Window and No Indoor Seating</t>
  </si>
  <si>
    <t>Quick Lubrication Vehicle Shop</t>
  </si>
  <si>
    <t>Automobile Care Center</t>
  </si>
  <si>
    <t>Automobile Parts and Service Center</t>
  </si>
  <si>
    <t xml:space="preserve">Gasoline/Service Station </t>
  </si>
  <si>
    <t>Convenience Store/Gas Station</t>
  </si>
  <si>
    <t>Self-Service Car Wash</t>
  </si>
  <si>
    <t>Automated Car Wash</t>
  </si>
  <si>
    <t>Car Wash and Detail Center</t>
  </si>
  <si>
    <t>Truck Stop</t>
  </si>
  <si>
    <t>Wine Tasting Room</t>
  </si>
  <si>
    <t>Brewery Tap Room</t>
  </si>
  <si>
    <t>Drinking Place</t>
  </si>
  <si>
    <t>Acres</t>
  </si>
  <si>
    <t>Food Carts</t>
  </si>
  <si>
    <t>Drive-Through Lanes</t>
  </si>
  <si>
    <t>Car Wash Tunnels</t>
  </si>
  <si>
    <t>RECREATIONAL</t>
  </si>
  <si>
    <t>Public Park</t>
  </si>
  <si>
    <t>Campground/Recreational Vehicle Park</t>
  </si>
  <si>
    <t>Marina</t>
  </si>
  <si>
    <t>Golf Course</t>
  </si>
  <si>
    <t>Miniature Golf Course</t>
  </si>
  <si>
    <t>Golf Driving Range</t>
  </si>
  <si>
    <t>Batting Cages</t>
  </si>
  <si>
    <t>Rock Climbing Gym</t>
  </si>
  <si>
    <t>Multipurpose Recreational Facility</t>
  </si>
  <si>
    <t>Trampoline Park</t>
  </si>
  <si>
    <t>Bowling Alley</t>
  </si>
  <si>
    <t>Adult Cabaret</t>
  </si>
  <si>
    <t>Movie Theatre</t>
  </si>
  <si>
    <t>Horse Racetrack</t>
  </si>
  <si>
    <t>Dog Racetrack</t>
  </si>
  <si>
    <t>Professional Baseball Stadium</t>
  </si>
  <si>
    <t>Ice Skating Rink</t>
  </si>
  <si>
    <t>Snow Ski Area</t>
  </si>
  <si>
    <t>Bingo Hall</t>
  </si>
  <si>
    <t>Casino</t>
  </si>
  <si>
    <t>Amusement Park</t>
  </si>
  <si>
    <t>Water Slide Park</t>
  </si>
  <si>
    <t>Soccer Complex</t>
  </si>
  <si>
    <t>Tennis  Courts</t>
  </si>
  <si>
    <t>Racquet/Tennis Club</t>
  </si>
  <si>
    <t>Health/Fitness Club</t>
  </si>
  <si>
    <t>Athletic Club</t>
  </si>
  <si>
    <t>Recreational Community Center</t>
  </si>
  <si>
    <t>Berths</t>
  </si>
  <si>
    <t>Holes</t>
  </si>
  <si>
    <t>Cages</t>
  </si>
  <si>
    <t>Seats</t>
  </si>
  <si>
    <t>Attendees</t>
  </si>
  <si>
    <t>Lifts</t>
  </si>
  <si>
    <t>Parking Spaces</t>
  </si>
  <si>
    <t>Fields</t>
  </si>
  <si>
    <t>Tennis Court</t>
  </si>
  <si>
    <t>2, 3 (a)</t>
  </si>
  <si>
    <t>1, 3 (a)</t>
  </si>
  <si>
    <t>Marijuana Dispensary</t>
  </si>
  <si>
    <t>4 (a)</t>
  </si>
  <si>
    <t>4 (b)</t>
  </si>
  <si>
    <t>4 (c)</t>
  </si>
  <si>
    <t>Time Period Used</t>
  </si>
  <si>
    <t>4 (d)</t>
  </si>
  <si>
    <t>Weekday, PM Peak Hour of Generator</t>
  </si>
  <si>
    <t>Saturday, Peak Hour of Generator</t>
  </si>
  <si>
    <t>Friday, Peak Hour of Adjacent Street Traffic, One Hour Between 4 and 6 p.m.</t>
  </si>
  <si>
    <t>1, 4 (a)</t>
  </si>
  <si>
    <t>1, 4 (b)</t>
  </si>
  <si>
    <t>1, 4 (c)</t>
  </si>
  <si>
    <t>1, 4 (d)</t>
  </si>
  <si>
    <t>1/10th of the Weekday (daily) rate</t>
  </si>
  <si>
    <t>Automobile Racetrack</t>
  </si>
  <si>
    <t>Tees/Driving Positions</t>
  </si>
  <si>
    <t>Land Use Subcategory</t>
  </si>
  <si>
    <t>Not Close to Rail Transit</t>
  </si>
  <si>
    <t>Close to Rail Transit</t>
  </si>
  <si>
    <t>Non-Sort</t>
  </si>
  <si>
    <t>Sort</t>
  </si>
  <si>
    <t>High-Cube Fulfillment Center Warehouse</t>
  </si>
  <si>
    <t>Utility</t>
  </si>
  <si>
    <t>Stand-Alone</t>
  </si>
  <si>
    <t>Within/Near Hospital Campus</t>
  </si>
  <si>
    <t>GFA (2-4k) - VFP (2-8)</t>
  </si>
  <si>
    <t>GFA (4-5.5k) - VFP (2-8)</t>
  </si>
  <si>
    <t>GFA (5.5-10k) - VFP (2-8)</t>
  </si>
  <si>
    <t>GFA (2-4k) - VFP (9-20)</t>
  </si>
  <si>
    <t>GFA (4-5.5k) - VFP (9-20)</t>
  </si>
  <si>
    <t>GFA (5.5-10k) - VFP (9-20)</t>
  </si>
  <si>
    <t>GLA (150k-300k)</t>
  </si>
  <si>
    <t>GLA (300k-900k)</t>
  </si>
  <si>
    <t>Supermarket - Yes</t>
  </si>
  <si>
    <t>Supermarket - No</t>
  </si>
  <si>
    <t>Shopping Plaza (40-150k) (LU #821)</t>
  </si>
  <si>
    <t>Drive-in Bank (LU #912)</t>
  </si>
  <si>
    <t>2, 3 (b)</t>
  </si>
  <si>
    <t>2 (b)</t>
  </si>
  <si>
    <t>Tire Store (LU #848)</t>
  </si>
  <si>
    <t>3 (d)</t>
  </si>
  <si>
    <t>Supermarket (LU #850)</t>
  </si>
  <si>
    <t>1, 3 (a), 4 (a)</t>
  </si>
  <si>
    <t>3 (e)</t>
  </si>
  <si>
    <t>1, 3 (e)</t>
  </si>
  <si>
    <t>3 (f)</t>
  </si>
  <si>
    <t>High Turnover (Sit-Down) Restaurant (LU #932)</t>
  </si>
  <si>
    <t>3 (g)</t>
  </si>
  <si>
    <t>3 (h)</t>
  </si>
  <si>
    <t>Fast Food Restaurant with Drive-Through (LU #934)</t>
  </si>
  <si>
    <t>Average of Coffee/Donut Shop with Drive-Through Window and No Indoor</t>
  </si>
  <si>
    <t>3 (i)</t>
  </si>
  <si>
    <t>2, 3 (i)</t>
  </si>
  <si>
    <t>Seating (LU #938) and Fast-Food Restaurant with Drive Through (LU #934)</t>
  </si>
  <si>
    <t>Auto Parts Sales (LU #843)</t>
  </si>
  <si>
    <t>Gasoline/Service Station (LU #944)</t>
  </si>
  <si>
    <t>3 (j)</t>
  </si>
  <si>
    <t>1, 3 (f)</t>
  </si>
  <si>
    <t>Income Limits</t>
  </si>
  <si>
    <t>Senior</t>
  </si>
  <si>
    <t>1, 3 (d), 4 (a)</t>
  </si>
  <si>
    <t>1, 3 (d)</t>
  </si>
  <si>
    <t>1, 3 (j)</t>
  </si>
  <si>
    <t>1, 5</t>
  </si>
  <si>
    <t xml:space="preserve">Land use context represents suburban / general urban based on ITE. </t>
  </si>
  <si>
    <r>
      <t>**     The "Pass-By Trip Reduction Factor" reduces the average trip rate based on average pass-by trip percentages published in the</t>
    </r>
    <r>
      <rPr>
        <i/>
        <sz val="10"/>
        <rFont val="Arial"/>
        <family val="2"/>
      </rPr>
      <t xml:space="preserve"> ITE Trip Generation Handbook</t>
    </r>
    <r>
      <rPr>
        <sz val="10"/>
        <rFont val="Arial"/>
        <family val="2"/>
      </rPr>
      <t xml:space="preserve"> (3rd Edition, 2021) and previously adopted factors.</t>
    </r>
  </si>
  <si>
    <r>
      <t xml:space="preserve">(1)   </t>
    </r>
    <r>
      <rPr>
        <i/>
        <sz val="10"/>
        <rFont val="Arial"/>
        <family val="2"/>
      </rPr>
      <t xml:space="preserve">  Trip Generation Manual </t>
    </r>
    <r>
      <rPr>
        <sz val="10"/>
        <rFont val="Arial"/>
        <family val="2"/>
      </rPr>
      <t>(11th Edition, 2021) has less than 6 studies supporting this average rate.  Applicants are strongly encouraged to conduct, at their</t>
    </r>
  </si>
  <si>
    <r>
      <t xml:space="preserve">(2)     Alternatively, the weekday PM peak hour trip regression equation in </t>
    </r>
    <r>
      <rPr>
        <i/>
        <sz val="10"/>
        <rFont val="Arial"/>
        <family val="2"/>
      </rPr>
      <t xml:space="preserve">Trip Generation Manual </t>
    </r>
    <r>
      <rPr>
        <sz val="10"/>
        <rFont val="Arial"/>
        <family val="2"/>
      </rPr>
      <t xml:space="preserve">can be used instead of the average trip rate identified in the table. </t>
    </r>
  </si>
  <si>
    <r>
      <t xml:space="preserve">         However, the equation must be used according to the instructions in </t>
    </r>
    <r>
      <rPr>
        <i/>
        <sz val="10"/>
        <rFont val="Arial"/>
        <family val="2"/>
      </rPr>
      <t>Trip Generation Manual</t>
    </r>
    <r>
      <rPr>
        <sz val="10"/>
        <rFont val="Arial"/>
        <family val="2"/>
      </rPr>
      <t>.</t>
    </r>
  </si>
  <si>
    <t>(3)     No pass-by rates are available. Pass-by rates were estimated from other similar uses as described below.</t>
  </si>
  <si>
    <t>(4)     Weekday, Peak Hour of Adjacent Street Traffic, One Hour Between 4 and 6 p.m. time period not avaiable. The following time period was used instead:</t>
  </si>
  <si>
    <t>(5)     Vehicle trip type not available under the General Urban/Suburban location setting. Dense Multi-Use Urban was used instead.</t>
  </si>
  <si>
    <t>Current Transportation Impact Fee (Per PM Peak Hour Trip) =</t>
  </si>
  <si>
    <t>City of Enumclaw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</si>
</sst>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"/>
  </numFmts>
  <fonts count="17" x14ac:knownFonts="1">
    <font>
      <sz val="10"/>
      <name val="Arial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81"/>
      <name val="Tahoma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b/>
      <sz val="10"/>
      <color rgb="FF666666"/>
      <name val="Arial Unicode MS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99CCFF"/>
        <bgColor rgb="FF92CDDC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  <bgColor rgb="FF92CDDC"/>
      </patternFill>
    </fill>
    <fill>
      <patternFill patternType="solid">
        <fgColor rgb="FFD6EFA9"/>
        <bgColor indexed="64"/>
      </patternFill>
    </fill>
    <fill>
      <patternFill patternType="solid">
        <fgColor rgb="FFD6EFA9"/>
        <bgColor rgb="FF92CDDC"/>
      </patternFill>
    </fill>
    <fill>
      <patternFill patternType="solid">
        <fgColor rgb="FF99CC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6">
    <xf numFmtId="0" fontId="0" fillId="0" borderId="0" xfId="0"/>
    <xf numFmtId="0" fontId="0" fillId="3" borderId="0" xfId="0" applyFill="1"/>
    <xf numFmtId="0" fontId="5" fillId="3" borderId="0" xfId="0" applyFont="1" applyFill="1" applyAlignment="1">
      <alignment horizontal="center"/>
    </xf>
    <xf numFmtId="0" fontId="5" fillId="0" borderId="0" xfId="0" applyFont="1"/>
    <xf numFmtId="0" fontId="5" fillId="3" borderId="0" xfId="0" applyFont="1" applyFill="1"/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7" fillId="3" borderId="0" xfId="0" applyFont="1" applyFill="1"/>
    <xf numFmtId="0" fontId="2" fillId="4" borderId="0" xfId="0" applyFont="1" applyFill="1"/>
    <xf numFmtId="8" fontId="7" fillId="6" borderId="7" xfId="0" applyNumberFormat="1" applyFont="1" applyFill="1" applyBorder="1"/>
    <xf numFmtId="8" fontId="7" fillId="6" borderId="8" xfId="0" applyNumberFormat="1" applyFont="1" applyFill="1" applyBorder="1"/>
    <xf numFmtId="2" fontId="5" fillId="5" borderId="10" xfId="0" applyNumberFormat="1" applyFont="1" applyFill="1" applyBorder="1" applyAlignment="1">
      <alignment horizontal="center"/>
    </xf>
    <xf numFmtId="164" fontId="5" fillId="5" borderId="10" xfId="0" applyNumberFormat="1" applyFont="1" applyFill="1" applyBorder="1" applyAlignment="1">
      <alignment horizontal="center"/>
    </xf>
    <xf numFmtId="8" fontId="7" fillId="6" borderId="10" xfId="0" applyNumberFormat="1" applyFont="1" applyFill="1" applyBorder="1"/>
    <xf numFmtId="2" fontId="5" fillId="5" borderId="13" xfId="0" applyNumberFormat="1" applyFont="1" applyFill="1" applyBorder="1" applyAlignment="1">
      <alignment horizontal="center"/>
    </xf>
    <xf numFmtId="164" fontId="5" fillId="5" borderId="13" xfId="0" applyNumberFormat="1" applyFont="1" applyFill="1" applyBorder="1" applyAlignment="1">
      <alignment horizontal="center"/>
    </xf>
    <xf numFmtId="8" fontId="7" fillId="6" borderId="13" xfId="0" applyNumberFormat="1" applyFont="1" applyFill="1" applyBorder="1"/>
    <xf numFmtId="2" fontId="5" fillId="3" borderId="0" xfId="0" applyNumberFormat="1" applyFont="1" applyFill="1" applyAlignment="1">
      <alignment horizontal="center"/>
    </xf>
    <xf numFmtId="0" fontId="5" fillId="3" borderId="0" xfId="0" applyFont="1" applyFill="1" applyProtection="1">
      <protection locked="0"/>
    </xf>
    <xf numFmtId="2" fontId="5" fillId="3" borderId="0" xfId="0" applyNumberFormat="1" applyFont="1" applyFill="1"/>
    <xf numFmtId="0" fontId="7" fillId="3" borderId="0" xfId="0" applyFont="1" applyFill="1" applyProtection="1">
      <protection locked="0"/>
    </xf>
    <xf numFmtId="2" fontId="5" fillId="7" borderId="8" xfId="0" applyNumberFormat="1" applyFont="1" applyFill="1" applyBorder="1" applyAlignment="1">
      <alignment horizontal="center"/>
    </xf>
    <xf numFmtId="8" fontId="7" fillId="6" borderId="15" xfId="0" applyNumberFormat="1" applyFont="1" applyFill="1" applyBorder="1"/>
    <xf numFmtId="0" fontId="7" fillId="3" borderId="0" xfId="0" applyFont="1" applyFill="1" applyAlignment="1" applyProtection="1">
      <alignment horizontal="center"/>
      <protection locked="0"/>
    </xf>
    <xf numFmtId="1" fontId="7" fillId="3" borderId="0" xfId="0" applyNumberFormat="1" applyFont="1" applyFill="1" applyAlignment="1" applyProtection="1">
      <alignment horizontal="center"/>
      <protection locked="0"/>
    </xf>
    <xf numFmtId="2" fontId="5" fillId="8" borderId="13" xfId="0" applyNumberFormat="1" applyFont="1" applyFill="1" applyBorder="1" applyAlignment="1">
      <alignment horizontal="center"/>
    </xf>
    <xf numFmtId="164" fontId="5" fillId="8" borderId="13" xfId="0" applyNumberFormat="1" applyFont="1" applyFill="1" applyBorder="1" applyAlignment="1">
      <alignment horizontal="center"/>
    </xf>
    <xf numFmtId="8" fontId="7" fillId="6" borderId="19" xfId="0" applyNumberFormat="1" applyFont="1" applyFill="1" applyBorder="1"/>
    <xf numFmtId="164" fontId="5" fillId="9" borderId="7" xfId="0" applyNumberFormat="1" applyFont="1" applyFill="1" applyBorder="1" applyAlignment="1">
      <alignment horizontal="center"/>
    </xf>
    <xf numFmtId="164" fontId="5" fillId="9" borderId="13" xfId="0" applyNumberFormat="1" applyFont="1" applyFill="1" applyBorder="1" applyAlignment="1">
      <alignment horizontal="center"/>
    </xf>
    <xf numFmtId="0" fontId="6" fillId="3" borderId="0" xfId="0" applyFont="1" applyFill="1"/>
    <xf numFmtId="2" fontId="5" fillId="9" borderId="7" xfId="0" applyNumberFormat="1" applyFont="1" applyFill="1" applyBorder="1" applyAlignment="1">
      <alignment horizontal="center"/>
    </xf>
    <xf numFmtId="2" fontId="5" fillId="9" borderId="13" xfId="0" applyNumberFormat="1" applyFont="1" applyFill="1" applyBorder="1" applyAlignment="1">
      <alignment horizontal="center"/>
    </xf>
    <xf numFmtId="9" fontId="5" fillId="3" borderId="0" xfId="1" applyFont="1" applyFill="1"/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7" fillId="6" borderId="3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2" fontId="7" fillId="6" borderId="19" xfId="0" applyNumberFormat="1" applyFont="1" applyFill="1" applyBorder="1" applyAlignment="1" applyProtection="1">
      <alignment horizontal="center"/>
      <protection locked="0"/>
    </xf>
    <xf numFmtId="2" fontId="7" fillId="6" borderId="7" xfId="0" applyNumberFormat="1" applyFont="1" applyFill="1" applyBorder="1" applyAlignment="1" applyProtection="1">
      <alignment horizontal="center"/>
      <protection locked="0"/>
    </xf>
    <xf numFmtId="2" fontId="7" fillId="6" borderId="8" xfId="0" applyNumberFormat="1" applyFont="1" applyFill="1" applyBorder="1" applyAlignment="1" applyProtection="1">
      <alignment horizontal="center"/>
      <protection locked="0"/>
    </xf>
    <xf numFmtId="2" fontId="7" fillId="6" borderId="10" xfId="0" applyNumberFormat="1" applyFont="1" applyFill="1" applyBorder="1" applyAlignment="1" applyProtection="1">
      <alignment horizontal="center"/>
      <protection locked="0"/>
    </xf>
    <xf numFmtId="2" fontId="7" fillId="6" borderId="13" xfId="0" applyNumberFormat="1" applyFont="1" applyFill="1" applyBorder="1" applyAlignment="1" applyProtection="1">
      <alignment horizontal="center"/>
      <protection locked="0"/>
    </xf>
    <xf numFmtId="2" fontId="7" fillId="6" borderId="15" xfId="0" applyNumberFormat="1" applyFont="1" applyFill="1" applyBorder="1" applyAlignment="1" applyProtection="1">
      <alignment horizontal="center"/>
      <protection locked="0"/>
    </xf>
    <xf numFmtId="164" fontId="6" fillId="0" borderId="0" xfId="0" applyNumberFormat="1" applyFont="1"/>
    <xf numFmtId="0" fontId="1" fillId="3" borderId="0" xfId="0" applyFont="1" applyFill="1"/>
    <xf numFmtId="164" fontId="6" fillId="3" borderId="0" xfId="0" applyNumberFormat="1" applyFont="1" applyFill="1"/>
    <xf numFmtId="0" fontId="1" fillId="5" borderId="1" xfId="0" applyFont="1" applyFill="1" applyBorder="1"/>
    <xf numFmtId="0" fontId="1" fillId="5" borderId="9" xfId="0" applyFont="1" applyFill="1" applyBorder="1"/>
    <xf numFmtId="0" fontId="1" fillId="9" borderId="6" xfId="0" applyFont="1" applyFill="1" applyBorder="1"/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left"/>
    </xf>
    <xf numFmtId="0" fontId="1" fillId="5" borderId="8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2" fontId="1" fillId="5" borderId="8" xfId="0" applyNumberFormat="1" applyFont="1" applyFill="1" applyBorder="1" applyAlignment="1">
      <alignment horizontal="center"/>
    </xf>
    <xf numFmtId="2" fontId="1" fillId="5" borderId="10" xfId="0" applyNumberFormat="1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2" fontId="1" fillId="7" borderId="8" xfId="0" applyNumberFormat="1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2" fontId="1" fillId="7" borderId="15" xfId="0" applyNumberFormat="1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1" fillId="9" borderId="12" xfId="0" applyFont="1" applyFill="1" applyBorder="1"/>
    <xf numFmtId="0" fontId="1" fillId="9" borderId="13" xfId="0" applyFont="1" applyFill="1" applyBorder="1" applyAlignment="1">
      <alignment horizontal="center"/>
    </xf>
    <xf numFmtId="0" fontId="12" fillId="3" borderId="0" xfId="0" applyFont="1" applyFill="1"/>
    <xf numFmtId="0" fontId="12" fillId="3" borderId="0" xfId="0" applyFont="1" applyFill="1" applyAlignment="1">
      <alignment horizontal="left"/>
    </xf>
    <xf numFmtId="0" fontId="1" fillId="8" borderId="12" xfId="0" applyFont="1" applyFill="1" applyBorder="1"/>
    <xf numFmtId="0" fontId="1" fillId="8" borderId="13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2" fontId="1" fillId="8" borderId="13" xfId="0" applyNumberFormat="1" applyFont="1" applyFill="1" applyBorder="1" applyAlignment="1">
      <alignment horizontal="center"/>
    </xf>
    <xf numFmtId="2" fontId="5" fillId="5" borderId="8" xfId="0" applyNumberFormat="1" applyFont="1" applyFill="1" applyBorder="1" applyAlignment="1">
      <alignment horizontal="center"/>
    </xf>
    <xf numFmtId="164" fontId="5" fillId="5" borderId="8" xfId="0" applyNumberFormat="1" applyFont="1" applyFill="1" applyBorder="1" applyAlignment="1">
      <alignment horizontal="center"/>
    </xf>
    <xf numFmtId="2" fontId="5" fillId="7" borderId="15" xfId="0" applyNumberFormat="1" applyFont="1" applyFill="1" applyBorder="1" applyAlignment="1">
      <alignment horizontal="center"/>
    </xf>
    <xf numFmtId="0" fontId="5" fillId="10" borderId="15" xfId="0" applyFont="1" applyFill="1" applyBorder="1" applyAlignment="1">
      <alignment horizontal="center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1" fillId="7" borderId="25" xfId="0" applyFont="1" applyFill="1" applyBorder="1"/>
    <xf numFmtId="164" fontId="5" fillId="7" borderId="26" xfId="0" applyNumberFormat="1" applyFont="1" applyFill="1" applyBorder="1" applyAlignment="1">
      <alignment horizontal="center"/>
    </xf>
    <xf numFmtId="0" fontId="1" fillId="7" borderId="27" xfId="0" applyFont="1" applyFill="1" applyBorder="1"/>
    <xf numFmtId="164" fontId="5" fillId="7" borderId="28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2" fontId="1" fillId="9" borderId="16" xfId="0" applyNumberFormat="1" applyFont="1" applyFill="1" applyBorder="1" applyAlignment="1">
      <alignment horizontal="center"/>
    </xf>
    <xf numFmtId="2" fontId="1" fillId="9" borderId="19" xfId="0" applyNumberFormat="1" applyFont="1" applyFill="1" applyBorder="1" applyAlignment="1">
      <alignment horizontal="center"/>
    </xf>
    <xf numFmtId="0" fontId="14" fillId="0" borderId="0" xfId="0" applyFont="1"/>
    <xf numFmtId="2" fontId="1" fillId="12" borderId="8" xfId="0" applyNumberFormat="1" applyFont="1" applyFill="1" applyBorder="1" applyAlignment="1">
      <alignment horizontal="center"/>
    </xf>
    <xf numFmtId="2" fontId="1" fillId="13" borderId="10" xfId="0" applyNumberFormat="1" applyFont="1" applyFill="1" applyBorder="1" applyAlignment="1">
      <alignment horizontal="center"/>
    </xf>
    <xf numFmtId="2" fontId="1" fillId="13" borderId="8" xfId="0" applyNumberFormat="1" applyFont="1" applyFill="1" applyBorder="1" applyAlignment="1">
      <alignment horizontal="center"/>
    </xf>
    <xf numFmtId="2" fontId="1" fillId="13" borderId="13" xfId="0" applyNumberFormat="1" applyFont="1" applyFill="1" applyBorder="1" applyAlignment="1">
      <alignment horizontal="center"/>
    </xf>
    <xf numFmtId="2" fontId="1" fillId="12" borderId="10" xfId="0" applyNumberFormat="1" applyFont="1" applyFill="1" applyBorder="1" applyAlignment="1">
      <alignment horizontal="center"/>
    </xf>
    <xf numFmtId="2" fontId="1" fillId="12" borderId="13" xfId="0" applyNumberFormat="1" applyFont="1" applyFill="1" applyBorder="1" applyAlignment="1">
      <alignment horizontal="center"/>
    </xf>
    <xf numFmtId="2" fontId="1" fillId="14" borderId="10" xfId="0" applyNumberFormat="1" applyFont="1" applyFill="1" applyBorder="1" applyAlignment="1">
      <alignment horizontal="center"/>
    </xf>
    <xf numFmtId="0" fontId="1" fillId="14" borderId="8" xfId="0" applyFont="1" applyFill="1" applyBorder="1" applyAlignment="1">
      <alignment horizontal="center"/>
    </xf>
    <xf numFmtId="2" fontId="1" fillId="14" borderId="8" xfId="0" applyNumberFormat="1" applyFont="1" applyFill="1" applyBorder="1" applyAlignment="1">
      <alignment horizontal="center"/>
    </xf>
    <xf numFmtId="0" fontId="1" fillId="9" borderId="1" xfId="0" applyFont="1" applyFill="1" applyBorder="1"/>
    <xf numFmtId="0" fontId="1" fillId="9" borderId="8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2" fontId="1" fillId="9" borderId="17" xfId="0" applyNumberFormat="1" applyFont="1" applyFill="1" applyBorder="1" applyAlignment="1">
      <alignment horizontal="center"/>
    </xf>
    <xf numFmtId="2" fontId="5" fillId="9" borderId="8" xfId="0" applyNumberFormat="1" applyFont="1" applyFill="1" applyBorder="1" applyAlignment="1">
      <alignment horizontal="center"/>
    </xf>
    <xf numFmtId="164" fontId="5" fillId="9" borderId="8" xfId="0" applyNumberFormat="1" applyFont="1" applyFill="1" applyBorder="1" applyAlignment="1">
      <alignment horizontal="center"/>
    </xf>
    <xf numFmtId="0" fontId="1" fillId="15" borderId="25" xfId="0" applyFont="1" applyFill="1" applyBorder="1"/>
    <xf numFmtId="0" fontId="1" fillId="15" borderId="15" xfId="0" applyFont="1" applyFill="1" applyBorder="1" applyAlignment="1">
      <alignment horizontal="center"/>
    </xf>
    <xf numFmtId="2" fontId="1" fillId="15" borderId="15" xfId="0" applyNumberFormat="1" applyFont="1" applyFill="1" applyBorder="1" applyAlignment="1">
      <alignment horizontal="center"/>
    </xf>
    <xf numFmtId="2" fontId="5" fillId="15" borderId="15" xfId="0" applyNumberFormat="1" applyFont="1" applyFill="1" applyBorder="1" applyAlignment="1">
      <alignment horizontal="center"/>
    </xf>
    <xf numFmtId="164" fontId="5" fillId="15" borderId="26" xfId="0" applyNumberFormat="1" applyFont="1" applyFill="1" applyBorder="1" applyAlignment="1">
      <alignment horizontal="center"/>
    </xf>
    <xf numFmtId="0" fontId="1" fillId="15" borderId="27" xfId="0" applyFont="1" applyFill="1" applyBorder="1"/>
    <xf numFmtId="0" fontId="1" fillId="15" borderId="8" xfId="0" applyFont="1" applyFill="1" applyBorder="1" applyAlignment="1">
      <alignment horizontal="center"/>
    </xf>
    <xf numFmtId="2" fontId="1" fillId="15" borderId="8" xfId="0" applyNumberFormat="1" applyFont="1" applyFill="1" applyBorder="1" applyAlignment="1">
      <alignment horizontal="center"/>
    </xf>
    <xf numFmtId="2" fontId="5" fillId="15" borderId="8" xfId="0" applyNumberFormat="1" applyFont="1" applyFill="1" applyBorder="1" applyAlignment="1">
      <alignment horizontal="center"/>
    </xf>
    <xf numFmtId="164" fontId="5" fillId="15" borderId="28" xfId="0" applyNumberFormat="1" applyFont="1" applyFill="1" applyBorder="1" applyAlignment="1">
      <alignment horizontal="center"/>
    </xf>
    <xf numFmtId="0" fontId="1" fillId="15" borderId="29" xfId="0" applyFont="1" applyFill="1" applyBorder="1"/>
    <xf numFmtId="0" fontId="1" fillId="15" borderId="10" xfId="0" applyFont="1" applyFill="1" applyBorder="1" applyAlignment="1">
      <alignment horizontal="center"/>
    </xf>
    <xf numFmtId="2" fontId="1" fillId="15" borderId="10" xfId="0" applyNumberFormat="1" applyFont="1" applyFill="1" applyBorder="1" applyAlignment="1">
      <alignment horizontal="center"/>
    </xf>
    <xf numFmtId="2" fontId="5" fillId="15" borderId="10" xfId="0" applyNumberFormat="1" applyFont="1" applyFill="1" applyBorder="1" applyAlignment="1">
      <alignment horizontal="center"/>
    </xf>
    <xf numFmtId="164" fontId="5" fillId="15" borderId="30" xfId="0" applyNumberFormat="1" applyFont="1" applyFill="1" applyBorder="1" applyAlignment="1">
      <alignment horizontal="center"/>
    </xf>
    <xf numFmtId="0" fontId="1" fillId="17" borderId="25" xfId="0" applyFont="1" applyFill="1" applyBorder="1"/>
    <xf numFmtId="0" fontId="1" fillId="17" borderId="15" xfId="0" applyFont="1" applyFill="1" applyBorder="1" applyAlignment="1">
      <alignment horizontal="center"/>
    </xf>
    <xf numFmtId="2" fontId="1" fillId="17" borderId="15" xfId="0" applyNumberFormat="1" applyFont="1" applyFill="1" applyBorder="1" applyAlignment="1">
      <alignment horizontal="center"/>
    </xf>
    <xf numFmtId="2" fontId="5" fillId="17" borderId="15" xfId="0" applyNumberFormat="1" applyFont="1" applyFill="1" applyBorder="1" applyAlignment="1">
      <alignment horizontal="center"/>
    </xf>
    <xf numFmtId="164" fontId="5" fillId="17" borderId="26" xfId="0" applyNumberFormat="1" applyFont="1" applyFill="1" applyBorder="1" applyAlignment="1">
      <alignment horizontal="center"/>
    </xf>
    <xf numFmtId="0" fontId="1" fillId="17" borderId="27" xfId="0" applyFont="1" applyFill="1" applyBorder="1"/>
    <xf numFmtId="0" fontId="1" fillId="17" borderId="8" xfId="0" applyFont="1" applyFill="1" applyBorder="1" applyAlignment="1">
      <alignment horizontal="center"/>
    </xf>
    <xf numFmtId="2" fontId="1" fillId="17" borderId="8" xfId="0" applyNumberFormat="1" applyFont="1" applyFill="1" applyBorder="1" applyAlignment="1">
      <alignment horizontal="center"/>
    </xf>
    <xf numFmtId="2" fontId="5" fillId="17" borderId="8" xfId="0" applyNumberFormat="1" applyFont="1" applyFill="1" applyBorder="1" applyAlignment="1">
      <alignment horizontal="center"/>
    </xf>
    <xf numFmtId="164" fontId="5" fillId="17" borderId="28" xfId="0" applyNumberFormat="1" applyFont="1" applyFill="1" applyBorder="1" applyAlignment="1">
      <alignment horizontal="center"/>
    </xf>
    <xf numFmtId="0" fontId="1" fillId="17" borderId="29" xfId="0" applyFont="1" applyFill="1" applyBorder="1"/>
    <xf numFmtId="0" fontId="1" fillId="17" borderId="10" xfId="0" applyFont="1" applyFill="1" applyBorder="1" applyAlignment="1">
      <alignment horizontal="center"/>
    </xf>
    <xf numFmtId="2" fontId="1" fillId="17" borderId="10" xfId="0" applyNumberFormat="1" applyFont="1" applyFill="1" applyBorder="1" applyAlignment="1">
      <alignment horizontal="center"/>
    </xf>
    <xf numFmtId="2" fontId="5" fillId="17" borderId="10" xfId="0" applyNumberFormat="1" applyFont="1" applyFill="1" applyBorder="1" applyAlignment="1">
      <alignment horizontal="center"/>
    </xf>
    <xf numFmtId="164" fontId="5" fillId="17" borderId="30" xfId="0" applyNumberFormat="1" applyFont="1" applyFill="1" applyBorder="1" applyAlignment="1">
      <alignment horizontal="center"/>
    </xf>
    <xf numFmtId="0" fontId="1" fillId="18" borderId="15" xfId="0" applyFont="1" applyFill="1" applyBorder="1" applyAlignment="1">
      <alignment horizontal="center"/>
    </xf>
    <xf numFmtId="0" fontId="5" fillId="18" borderId="15" xfId="0" applyFont="1" applyFill="1" applyBorder="1" applyAlignment="1">
      <alignment horizontal="center"/>
    </xf>
    <xf numFmtId="0" fontId="1" fillId="14" borderId="25" xfId="0" applyFont="1" applyFill="1" applyBorder="1"/>
    <xf numFmtId="0" fontId="1" fillId="14" borderId="15" xfId="0" applyFont="1" applyFill="1" applyBorder="1" applyAlignment="1">
      <alignment horizontal="center"/>
    </xf>
    <xf numFmtId="2" fontId="1" fillId="14" borderId="15" xfId="0" applyNumberFormat="1" applyFont="1" applyFill="1" applyBorder="1" applyAlignment="1">
      <alignment horizontal="center"/>
    </xf>
    <xf numFmtId="2" fontId="5" fillId="14" borderId="15" xfId="0" applyNumberFormat="1" applyFont="1" applyFill="1" applyBorder="1" applyAlignment="1">
      <alignment horizontal="center"/>
    </xf>
    <xf numFmtId="164" fontId="5" fillId="14" borderId="26" xfId="0" applyNumberFormat="1" applyFont="1" applyFill="1" applyBorder="1" applyAlignment="1">
      <alignment horizontal="center"/>
    </xf>
    <xf numFmtId="0" fontId="1" fillId="14" borderId="27" xfId="0" applyFont="1" applyFill="1" applyBorder="1"/>
    <xf numFmtId="2" fontId="5" fillId="14" borderId="8" xfId="0" applyNumberFormat="1" applyFont="1" applyFill="1" applyBorder="1" applyAlignment="1">
      <alignment horizontal="center"/>
    </xf>
    <xf numFmtId="164" fontId="5" fillId="14" borderId="28" xfId="0" applyNumberFormat="1" applyFont="1" applyFill="1" applyBorder="1" applyAlignment="1">
      <alignment horizontal="center"/>
    </xf>
    <xf numFmtId="0" fontId="1" fillId="14" borderId="29" xfId="0" applyFont="1" applyFill="1" applyBorder="1"/>
    <xf numFmtId="0" fontId="1" fillId="14" borderId="10" xfId="0" applyFont="1" applyFill="1" applyBorder="1" applyAlignment="1">
      <alignment horizontal="center"/>
    </xf>
    <xf numFmtId="2" fontId="5" fillId="14" borderId="10" xfId="0" applyNumberFormat="1" applyFont="1" applyFill="1" applyBorder="1" applyAlignment="1">
      <alignment horizontal="center"/>
    </xf>
    <xf numFmtId="164" fontId="5" fillId="14" borderId="30" xfId="0" applyNumberFormat="1" applyFont="1" applyFill="1" applyBorder="1" applyAlignment="1">
      <alignment horizontal="center"/>
    </xf>
    <xf numFmtId="0" fontId="1" fillId="12" borderId="8" xfId="0" applyFont="1" applyFill="1" applyBorder="1" applyAlignment="1">
      <alignment horizontal="center"/>
    </xf>
    <xf numFmtId="2" fontId="5" fillId="12" borderId="8" xfId="0" applyNumberFormat="1" applyFont="1" applyFill="1" applyBorder="1" applyAlignment="1">
      <alignment horizontal="center"/>
    </xf>
    <xf numFmtId="0" fontId="1" fillId="12" borderId="10" xfId="0" applyFont="1" applyFill="1" applyBorder="1" applyAlignment="1">
      <alignment horizontal="center"/>
    </xf>
    <xf numFmtId="2" fontId="5" fillId="12" borderId="10" xfId="0" applyNumberFormat="1" applyFont="1" applyFill="1" applyBorder="1" applyAlignment="1">
      <alignment horizontal="center"/>
    </xf>
    <xf numFmtId="0" fontId="1" fillId="12" borderId="25" xfId="0" applyFont="1" applyFill="1" applyBorder="1"/>
    <xf numFmtId="0" fontId="1" fillId="12" borderId="15" xfId="0" applyFont="1" applyFill="1" applyBorder="1" applyAlignment="1">
      <alignment horizontal="center"/>
    </xf>
    <xf numFmtId="2" fontId="1" fillId="12" borderId="15" xfId="0" applyNumberFormat="1" applyFont="1" applyFill="1" applyBorder="1" applyAlignment="1">
      <alignment horizontal="center"/>
    </xf>
    <xf numFmtId="2" fontId="5" fillId="12" borderId="15" xfId="0" applyNumberFormat="1" applyFont="1" applyFill="1" applyBorder="1" applyAlignment="1">
      <alignment horizontal="center"/>
    </xf>
    <xf numFmtId="164" fontId="5" fillId="12" borderId="26" xfId="0" applyNumberFormat="1" applyFont="1" applyFill="1" applyBorder="1" applyAlignment="1">
      <alignment horizontal="center"/>
    </xf>
    <xf numFmtId="0" fontId="1" fillId="12" borderId="27" xfId="0" applyFont="1" applyFill="1" applyBorder="1"/>
    <xf numFmtId="164" fontId="5" fillId="12" borderId="28" xfId="0" applyNumberFormat="1" applyFont="1" applyFill="1" applyBorder="1" applyAlignment="1">
      <alignment horizontal="center"/>
    </xf>
    <xf numFmtId="0" fontId="1" fillId="12" borderId="29" xfId="0" applyFont="1" applyFill="1" applyBorder="1"/>
    <xf numFmtId="164" fontId="5" fillId="12" borderId="30" xfId="0" applyNumberFormat="1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2" fontId="5" fillId="13" borderId="8" xfId="0" applyNumberFormat="1" applyFont="1" applyFill="1" applyBorder="1" applyAlignment="1">
      <alignment horizontal="center"/>
    </xf>
    <xf numFmtId="0" fontId="1" fillId="13" borderId="10" xfId="0" applyFont="1" applyFill="1" applyBorder="1" applyAlignment="1">
      <alignment horizontal="center"/>
    </xf>
    <xf numFmtId="2" fontId="5" fillId="13" borderId="10" xfId="0" applyNumberFormat="1" applyFont="1" applyFill="1" applyBorder="1" applyAlignment="1">
      <alignment horizontal="center"/>
    </xf>
    <xf numFmtId="0" fontId="1" fillId="13" borderId="25" xfId="0" applyFont="1" applyFill="1" applyBorder="1"/>
    <xf numFmtId="0" fontId="1" fillId="13" borderId="15" xfId="0" applyFont="1" applyFill="1" applyBorder="1" applyAlignment="1">
      <alignment horizontal="center"/>
    </xf>
    <xf numFmtId="2" fontId="1" fillId="13" borderId="15" xfId="0" applyNumberFormat="1" applyFont="1" applyFill="1" applyBorder="1" applyAlignment="1">
      <alignment horizontal="center"/>
    </xf>
    <xf numFmtId="2" fontId="5" fillId="13" borderId="15" xfId="0" applyNumberFormat="1" applyFont="1" applyFill="1" applyBorder="1" applyAlignment="1">
      <alignment horizontal="center"/>
    </xf>
    <xf numFmtId="164" fontId="5" fillId="13" borderId="26" xfId="0" applyNumberFormat="1" applyFont="1" applyFill="1" applyBorder="1" applyAlignment="1">
      <alignment horizontal="center"/>
    </xf>
    <xf numFmtId="0" fontId="1" fillId="13" borderId="27" xfId="0" applyFont="1" applyFill="1" applyBorder="1"/>
    <xf numFmtId="164" fontId="5" fillId="13" borderId="28" xfId="0" applyNumberFormat="1" applyFont="1" applyFill="1" applyBorder="1" applyAlignment="1">
      <alignment horizontal="center"/>
    </xf>
    <xf numFmtId="0" fontId="1" fillId="13" borderId="29" xfId="0" applyFont="1" applyFill="1" applyBorder="1"/>
    <xf numFmtId="164" fontId="5" fillId="13" borderId="30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19" borderId="8" xfId="0" applyFont="1" applyFill="1" applyBorder="1" applyAlignment="1">
      <alignment horizontal="center"/>
    </xf>
    <xf numFmtId="0" fontId="1" fillId="19" borderId="10" xfId="0" applyFont="1" applyFill="1" applyBorder="1" applyAlignment="1">
      <alignment horizontal="center"/>
    </xf>
    <xf numFmtId="0" fontId="1" fillId="19" borderId="15" xfId="0" applyFont="1" applyFill="1" applyBorder="1" applyAlignment="1">
      <alignment horizontal="center"/>
    </xf>
    <xf numFmtId="0" fontId="1" fillId="15" borderId="2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3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1" fillId="15" borderId="17" xfId="0" applyFont="1" applyFill="1" applyBorder="1" applyAlignment="1">
      <alignment horizontal="center"/>
    </xf>
    <xf numFmtId="0" fontId="1" fillId="15" borderId="1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17" borderId="24" xfId="0" applyFont="1" applyFill="1" applyBorder="1" applyAlignment="1">
      <alignment horizontal="center"/>
    </xf>
    <xf numFmtId="0" fontId="1" fillId="17" borderId="17" xfId="0" applyFont="1" applyFill="1" applyBorder="1" applyAlignment="1">
      <alignment horizontal="center"/>
    </xf>
    <xf numFmtId="0" fontId="1" fillId="17" borderId="18" xfId="0" applyFont="1" applyFill="1" applyBorder="1" applyAlignment="1">
      <alignment horizontal="center"/>
    </xf>
    <xf numFmtId="0" fontId="1" fillId="7" borderId="24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14" borderId="24" xfId="0" applyFont="1" applyFill="1" applyBorder="1" applyAlignment="1">
      <alignment horizontal="center"/>
    </xf>
    <xf numFmtId="0" fontId="1" fillId="14" borderId="17" xfId="0" applyFont="1" applyFill="1" applyBorder="1" applyAlignment="1">
      <alignment horizontal="center"/>
    </xf>
    <xf numFmtId="0" fontId="1" fillId="14" borderId="18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17" xfId="0" applyFont="1" applyFill="1" applyBorder="1" applyAlignment="1">
      <alignment horizontal="center"/>
    </xf>
    <xf numFmtId="0" fontId="1" fillId="12" borderId="18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13" borderId="24" xfId="0" applyFont="1" applyFill="1" applyBorder="1" applyAlignment="1">
      <alignment horizontal="center"/>
    </xf>
    <xf numFmtId="0" fontId="1" fillId="13" borderId="17" xfId="0" applyFont="1" applyFill="1" applyBorder="1" applyAlignment="1">
      <alignment horizontal="center"/>
    </xf>
    <xf numFmtId="0" fontId="1" fillId="13" borderId="1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left" wrapText="1"/>
    </xf>
    <xf numFmtId="2" fontId="13" fillId="3" borderId="0" xfId="0" applyNumberFormat="1" applyFont="1" applyFill="1" applyAlignment="1">
      <alignment horizontal="left"/>
    </xf>
    <xf numFmtId="0" fontId="13" fillId="3" borderId="0" xfId="0" applyFont="1" applyFill="1" applyAlignment="1">
      <alignment horizontal="left"/>
    </xf>
    <xf numFmtId="0" fontId="1" fillId="18" borderId="8" xfId="0" applyFont="1" applyFill="1" applyBorder="1" applyAlignment="1">
      <alignment horizontal="center"/>
    </xf>
    <xf numFmtId="0" fontId="5" fillId="18" borderId="8" xfId="0" applyFont="1" applyFill="1" applyBorder="1" applyAlignment="1">
      <alignment horizontal="center"/>
    </xf>
    <xf numFmtId="0" fontId="1" fillId="18" borderId="10" xfId="0" applyFont="1" applyFill="1" applyBorder="1" applyAlignment="1">
      <alignment horizontal="center"/>
    </xf>
    <xf numFmtId="0" fontId="2" fillId="2" borderId="32" xfId="0" applyFont="1" applyFill="1" applyBorder="1" applyAlignment="1" applyProtection="1">
      <alignment horizontal="center"/>
      <protection locked="0"/>
    </xf>
    <xf numFmtId="0" fontId="2" fillId="2" borderId="33" xfId="0" applyFont="1" applyFill="1" applyBorder="1" applyAlignment="1" applyProtection="1">
      <alignment horizontal="center"/>
      <protection locked="0"/>
    </xf>
    <xf numFmtId="0" fontId="1" fillId="15" borderId="34" xfId="0" applyFont="1" applyFill="1" applyBorder="1"/>
    <xf numFmtId="0" fontId="1" fillId="15" borderId="35" xfId="0" applyFont="1" applyFill="1" applyBorder="1" applyAlignment="1">
      <alignment horizontal="center"/>
    </xf>
    <xf numFmtId="0" fontId="1" fillId="16" borderId="36" xfId="0" applyFont="1" applyFill="1" applyBorder="1" applyAlignment="1">
      <alignment horizontal="center"/>
    </xf>
    <xf numFmtId="0" fontId="1" fillId="15" borderId="36" xfId="0" applyFont="1" applyFill="1" applyBorder="1" applyAlignment="1">
      <alignment horizontal="center"/>
    </xf>
    <xf numFmtId="2" fontId="1" fillId="15" borderId="36" xfId="0" applyNumberFormat="1" applyFont="1" applyFill="1" applyBorder="1" applyAlignment="1">
      <alignment horizontal="center"/>
    </xf>
    <xf numFmtId="2" fontId="5" fillId="15" borderId="36" xfId="0" applyNumberFormat="1" applyFont="1" applyFill="1" applyBorder="1" applyAlignment="1">
      <alignment horizontal="center"/>
    </xf>
    <xf numFmtId="164" fontId="5" fillId="15" borderId="37" xfId="0" applyNumberFormat="1" applyFont="1" applyFill="1" applyBorder="1" applyAlignment="1">
      <alignment horizontal="center"/>
    </xf>
    <xf numFmtId="0" fontId="2" fillId="2" borderId="35" xfId="0" applyFont="1" applyFill="1" applyBorder="1" applyAlignment="1" applyProtection="1">
      <alignment horizontal="center"/>
      <protection locked="0"/>
    </xf>
    <xf numFmtId="2" fontId="7" fillId="6" borderId="36" xfId="0" applyNumberFormat="1" applyFont="1" applyFill="1" applyBorder="1" applyAlignment="1" applyProtection="1">
      <alignment horizontal="center"/>
      <protection locked="0"/>
    </xf>
    <xf numFmtId="0" fontId="2" fillId="4" borderId="14" xfId="0" applyFont="1" applyFill="1" applyBorder="1"/>
    <xf numFmtId="0" fontId="2" fillId="4" borderId="14" xfId="0" applyFont="1" applyFill="1" applyBorder="1" applyAlignment="1">
      <alignment horizontal="center"/>
    </xf>
    <xf numFmtId="0" fontId="5" fillId="3" borderId="14" xfId="0" applyFont="1" applyFill="1" applyBorder="1"/>
    <xf numFmtId="0" fontId="5" fillId="3" borderId="14" xfId="0" applyFont="1" applyFill="1" applyBorder="1" applyAlignment="1">
      <alignment horizontal="center"/>
    </xf>
    <xf numFmtId="2" fontId="5" fillId="3" borderId="14" xfId="0" applyNumberFormat="1" applyFont="1" applyFill="1" applyBorder="1" applyAlignment="1">
      <alignment horizontal="center"/>
    </xf>
    <xf numFmtId="0" fontId="5" fillId="3" borderId="14" xfId="0" applyFont="1" applyFill="1" applyBorder="1" applyProtection="1">
      <protection locked="0"/>
    </xf>
    <xf numFmtId="0" fontId="1" fillId="17" borderId="33" xfId="0" applyFont="1" applyFill="1" applyBorder="1"/>
    <xf numFmtId="0" fontId="1" fillId="17" borderId="19" xfId="0" applyFont="1" applyFill="1" applyBorder="1" applyAlignment="1">
      <alignment horizontal="center"/>
    </xf>
    <xf numFmtId="0" fontId="1" fillId="17" borderId="13" xfId="0" applyFont="1" applyFill="1" applyBorder="1" applyAlignment="1">
      <alignment horizontal="center"/>
    </xf>
    <xf numFmtId="2" fontId="1" fillId="17" borderId="13" xfId="0" applyNumberFormat="1" applyFont="1" applyFill="1" applyBorder="1" applyAlignment="1">
      <alignment horizontal="center"/>
    </xf>
    <xf numFmtId="2" fontId="5" fillId="17" borderId="13" xfId="0" applyNumberFormat="1" applyFont="1" applyFill="1" applyBorder="1" applyAlignment="1">
      <alignment horizontal="center"/>
    </xf>
    <xf numFmtId="164" fontId="5" fillId="17" borderId="38" xfId="0" applyNumberFormat="1" applyFont="1" applyFill="1" applyBorder="1" applyAlignment="1">
      <alignment horizontal="center"/>
    </xf>
    <xf numFmtId="0" fontId="1" fillId="19" borderId="27" xfId="0" applyFont="1" applyFill="1" applyBorder="1"/>
    <xf numFmtId="0" fontId="1" fillId="19" borderId="17" xfId="0" applyFont="1" applyFill="1" applyBorder="1" applyAlignment="1">
      <alignment horizontal="center"/>
    </xf>
    <xf numFmtId="2" fontId="1" fillId="19" borderId="8" xfId="0" applyNumberFormat="1" applyFont="1" applyFill="1" applyBorder="1" applyAlignment="1">
      <alignment horizontal="center"/>
    </xf>
    <xf numFmtId="2" fontId="5" fillId="19" borderId="8" xfId="0" applyNumberFormat="1" applyFont="1" applyFill="1" applyBorder="1" applyAlignment="1">
      <alignment horizontal="center"/>
    </xf>
    <xf numFmtId="164" fontId="5" fillId="19" borderId="28" xfId="0" applyNumberFormat="1" applyFont="1" applyFill="1" applyBorder="1" applyAlignment="1">
      <alignment horizontal="center"/>
    </xf>
    <xf numFmtId="0" fontId="1" fillId="19" borderId="29" xfId="0" applyFont="1" applyFill="1" applyBorder="1"/>
    <xf numFmtId="0" fontId="1" fillId="19" borderId="18" xfId="0" applyFont="1" applyFill="1" applyBorder="1" applyAlignment="1">
      <alignment horizontal="center"/>
    </xf>
    <xf numFmtId="2" fontId="1" fillId="19" borderId="10" xfId="0" applyNumberFormat="1" applyFont="1" applyFill="1" applyBorder="1" applyAlignment="1">
      <alignment horizontal="center"/>
    </xf>
    <xf numFmtId="2" fontId="5" fillId="19" borderId="10" xfId="0" applyNumberFormat="1" applyFont="1" applyFill="1" applyBorder="1" applyAlignment="1">
      <alignment horizontal="center"/>
    </xf>
    <xf numFmtId="164" fontId="5" fillId="19" borderId="30" xfId="0" applyNumberFormat="1" applyFont="1" applyFill="1" applyBorder="1" applyAlignment="1">
      <alignment horizontal="center"/>
    </xf>
    <xf numFmtId="0" fontId="1" fillId="19" borderId="25" xfId="0" applyFont="1" applyFill="1" applyBorder="1"/>
    <xf numFmtId="0" fontId="1" fillId="19" borderId="24" xfId="0" applyFont="1" applyFill="1" applyBorder="1" applyAlignment="1">
      <alignment horizontal="center"/>
    </xf>
    <xf numFmtId="2" fontId="1" fillId="19" borderId="15" xfId="0" applyNumberFormat="1" applyFont="1" applyFill="1" applyBorder="1" applyAlignment="1">
      <alignment horizontal="center"/>
    </xf>
    <xf numFmtId="2" fontId="5" fillId="19" borderId="15" xfId="0" applyNumberFormat="1" applyFont="1" applyFill="1" applyBorder="1" applyAlignment="1">
      <alignment horizontal="center"/>
    </xf>
    <xf numFmtId="164" fontId="5" fillId="19" borderId="26" xfId="0" applyNumberFormat="1" applyFont="1" applyFill="1" applyBorder="1" applyAlignment="1">
      <alignment horizontal="center"/>
    </xf>
    <xf numFmtId="0" fontId="1" fillId="10" borderId="8" xfId="0" applyFont="1" applyFill="1" applyBorder="1" applyAlignment="1">
      <alignment horizontal="center"/>
    </xf>
    <xf numFmtId="0" fontId="5" fillId="10" borderId="8" xfId="0" applyFont="1" applyFill="1" applyBorder="1" applyAlignment="1">
      <alignment horizontal="center"/>
    </xf>
    <xf numFmtId="2" fontId="5" fillId="3" borderId="14" xfId="0" applyNumberFormat="1" applyFont="1" applyFill="1" applyBorder="1"/>
    <xf numFmtId="0" fontId="7" fillId="3" borderId="14" xfId="0" applyFont="1" applyFill="1" applyBorder="1" applyProtection="1">
      <protection locked="0"/>
    </xf>
    <xf numFmtId="0" fontId="7" fillId="3" borderId="14" xfId="0" applyFont="1" applyFill="1" applyBorder="1"/>
    <xf numFmtId="0" fontId="1" fillId="7" borderId="33" xfId="0" applyFont="1" applyFill="1" applyBorder="1"/>
    <xf numFmtId="0" fontId="1" fillId="7" borderId="19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2" fontId="1" fillId="7" borderId="13" xfId="0" applyNumberFormat="1" applyFont="1" applyFill="1" applyBorder="1" applyAlignment="1">
      <alignment horizontal="center"/>
    </xf>
    <xf numFmtId="2" fontId="5" fillId="7" borderId="13" xfId="0" applyNumberFormat="1" applyFont="1" applyFill="1" applyBorder="1" applyAlignment="1">
      <alignment horizontal="center"/>
    </xf>
    <xf numFmtId="164" fontId="5" fillId="7" borderId="38" xfId="0" applyNumberFormat="1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" fillId="14" borderId="33" xfId="0" applyFont="1" applyFill="1" applyBorder="1"/>
    <xf numFmtId="0" fontId="1" fillId="14" borderId="19" xfId="0" applyFont="1" applyFill="1" applyBorder="1" applyAlignment="1">
      <alignment horizontal="center"/>
    </xf>
    <xf numFmtId="0" fontId="1" fillId="14" borderId="13" xfId="0" applyFont="1" applyFill="1" applyBorder="1" applyAlignment="1">
      <alignment horizontal="center"/>
    </xf>
    <xf numFmtId="2" fontId="1" fillId="14" borderId="13" xfId="0" applyNumberFormat="1" applyFont="1" applyFill="1" applyBorder="1" applyAlignment="1">
      <alignment horizontal="center"/>
    </xf>
    <xf numFmtId="2" fontId="5" fillId="14" borderId="13" xfId="0" applyNumberFormat="1" applyFont="1" applyFill="1" applyBorder="1" applyAlignment="1">
      <alignment horizontal="center"/>
    </xf>
    <xf numFmtId="164" fontId="5" fillId="14" borderId="38" xfId="0" applyNumberFormat="1" applyFont="1" applyFill="1" applyBorder="1" applyAlignment="1">
      <alignment horizontal="center"/>
    </xf>
    <xf numFmtId="0" fontId="2" fillId="2" borderId="27" xfId="0" applyFont="1" applyFill="1" applyBorder="1" applyAlignment="1" applyProtection="1">
      <alignment horizontal="center"/>
      <protection locked="0"/>
    </xf>
    <xf numFmtId="0" fontId="1" fillId="13" borderId="12" xfId="0" applyFont="1" applyFill="1" applyBorder="1"/>
    <xf numFmtId="0" fontId="1" fillId="13" borderId="12" xfId="0" applyFont="1" applyFill="1" applyBorder="1" applyAlignment="1">
      <alignment horizontal="center"/>
    </xf>
    <xf numFmtId="0" fontId="1" fillId="13" borderId="13" xfId="0" applyFont="1" applyFill="1" applyBorder="1" applyAlignment="1">
      <alignment horizontal="center"/>
    </xf>
    <xf numFmtId="0" fontId="1" fillId="13" borderId="14" xfId="0" applyFont="1" applyFill="1" applyBorder="1" applyAlignment="1">
      <alignment horizontal="center"/>
    </xf>
    <xf numFmtId="2" fontId="5" fillId="13" borderId="13" xfId="0" applyNumberFormat="1" applyFont="1" applyFill="1" applyBorder="1" applyAlignment="1">
      <alignment horizontal="center"/>
    </xf>
    <xf numFmtId="164" fontId="5" fillId="13" borderId="13" xfId="0" applyNumberFormat="1" applyFont="1" applyFill="1" applyBorder="1" applyAlignment="1">
      <alignment horizontal="center"/>
    </xf>
    <xf numFmtId="0" fontId="15" fillId="4" borderId="14" xfId="0" applyFont="1" applyFill="1" applyBorder="1" applyAlignment="1">
      <alignment horizontal="center"/>
    </xf>
    <xf numFmtId="0" fontId="10" fillId="3" borderId="14" xfId="0" applyFont="1" applyFill="1" applyBorder="1"/>
    <xf numFmtId="2" fontId="10" fillId="3" borderId="14" xfId="0" applyNumberFormat="1" applyFont="1" applyFill="1" applyBorder="1"/>
    <xf numFmtId="0" fontId="15" fillId="3" borderId="14" xfId="0" applyFont="1" applyFill="1" applyBorder="1" applyProtection="1">
      <protection locked="0"/>
    </xf>
    <xf numFmtId="0" fontId="15" fillId="3" borderId="14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2" fontId="1" fillId="9" borderId="18" xfId="0" applyNumberFormat="1" applyFont="1" applyFill="1" applyBorder="1" applyAlignment="1">
      <alignment horizontal="center"/>
    </xf>
    <xf numFmtId="2" fontId="5" fillId="9" borderId="10" xfId="0" applyNumberFormat="1" applyFont="1" applyFill="1" applyBorder="1" applyAlignment="1">
      <alignment horizontal="center"/>
    </xf>
    <xf numFmtId="164" fontId="5" fillId="9" borderId="10" xfId="0" applyNumberFormat="1" applyFont="1" applyFill="1" applyBorder="1" applyAlignment="1">
      <alignment horizontal="center"/>
    </xf>
    <xf numFmtId="0" fontId="16" fillId="0" borderId="0" xfId="0" applyFont="1"/>
    <xf numFmtId="0" fontId="12" fillId="3" borderId="0" xfId="0" applyFont="1" applyFill="1" applyAlignment="1">
      <alignment horizontal="right" indent="1"/>
    </xf>
    <xf numFmtId="0" fontId="1" fillId="3" borderId="0" xfId="0" applyFont="1" applyFill="1" applyAlignment="1">
      <alignment horizontal="right" indent="1"/>
    </xf>
    <xf numFmtId="0" fontId="1" fillId="0" borderId="0" xfId="0" applyFont="1" applyAlignment="1">
      <alignment horizontal="right" indent="1"/>
    </xf>
    <xf numFmtId="2" fontId="13" fillId="3" borderId="0" xfId="0" applyNumberFormat="1" applyFont="1" applyFill="1" applyAlignment="1">
      <alignment horizontal="center"/>
    </xf>
    <xf numFmtId="0" fontId="13" fillId="3" borderId="0" xfId="0" applyFont="1" applyFill="1" applyAlignment="1">
      <alignment horizontal="center" vertical="center"/>
    </xf>
    <xf numFmtId="2" fontId="13" fillId="3" borderId="0" xfId="0" applyNumberFormat="1" applyFont="1" applyFill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164" fontId="15" fillId="11" borderId="21" xfId="0" applyNumberFormat="1" applyFont="1" applyFill="1" applyBorder="1" applyAlignment="1">
      <alignment vertical="center"/>
    </xf>
    <xf numFmtId="0" fontId="9" fillId="3" borderId="22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wrapText="1"/>
    </xf>
    <xf numFmtId="0" fontId="9" fillId="3" borderId="19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/>
    </xf>
    <xf numFmtId="0" fontId="11" fillId="0" borderId="14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FFFF"/>
      <color rgb="FF92CDDC"/>
      <color rgb="FFCCFFCC"/>
      <color rgb="FFFFFF99"/>
      <color rgb="FF99CCFF"/>
      <color rgb="FFFFCC99"/>
      <color rgb="FFD6EF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usernames" Target="revisions/userNames1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revisionHeaders" Target="revisions/revisionHeader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70</xdr:row>
      <xdr:rowOff>47625</xdr:rowOff>
    </xdr:from>
    <xdr:to>
      <xdr:col>21</xdr:col>
      <xdr:colOff>581025</xdr:colOff>
      <xdr:row>90</xdr:row>
      <xdr:rowOff>104775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15201900" y="5857875"/>
          <a:ext cx="5486400" cy="2486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Instructions For Using This Spreadsheet to Calculate Impact Fees: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1. Verify all the ADJUSTABLE VALUES (Cost Index and Traffic Impact Fee per PM Peak Hour Trip) are correct.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2.  Find Appropriate Land Use Category that most closely matches new development.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3. Input the # of Units for the chosen land use into the "#UNITS" box.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4.  Traffic Impact Fee is the amount shown in the "IMPACT FEE" box coinciding with your chosen land use.</a:t>
          </a:r>
          <a:endParaRPr lang="en-US"/>
        </a:p>
      </xdr:txBody>
    </xdr:sp>
    <xdr:clientData/>
  </xdr:twoCellAnchor>
  <xdr:twoCellAnchor>
    <xdr:from>
      <xdr:col>0</xdr:col>
      <xdr:colOff>3086100</xdr:colOff>
      <xdr:row>223</xdr:row>
      <xdr:rowOff>38100</xdr:rowOff>
    </xdr:from>
    <xdr:to>
      <xdr:col>2</xdr:col>
      <xdr:colOff>285750</xdr:colOff>
      <xdr:row>233</xdr:row>
      <xdr:rowOff>19050</xdr:rowOff>
    </xdr:to>
    <xdr:sp macro="" textlink="">
      <xdr:nvSpPr>
        <xdr:cNvPr id="3087" name="Text Box 15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 bwMode="auto">
        <a:xfrm>
          <a:off x="3086100" y="20745450"/>
          <a:ext cx="9620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ITE Trip Rate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(1)</a:t>
          </a:r>
          <a:endParaRPr lang="en-US"/>
        </a:p>
      </xdr:txBody>
    </xdr:sp>
    <xdr:clientData/>
  </xdr:twoCellAnchor>
  <xdr:twoCellAnchor>
    <xdr:from>
      <xdr:col>2</xdr:col>
      <xdr:colOff>342900</xdr:colOff>
      <xdr:row>222</xdr:row>
      <xdr:rowOff>38100</xdr:rowOff>
    </xdr:from>
    <xdr:to>
      <xdr:col>4</xdr:col>
      <xdr:colOff>200025</xdr:colOff>
      <xdr:row>227</xdr:row>
      <xdr:rowOff>0</xdr:rowOff>
    </xdr:to>
    <xdr:sp macro="" textlink="">
      <xdr:nvSpPr>
        <xdr:cNvPr id="3088" name="Text Box 16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 bwMode="auto">
        <a:xfrm>
          <a:off x="4105275" y="20583525"/>
          <a:ext cx="12954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Pass-By Reduction Factor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(2)</a:t>
          </a:r>
          <a:endParaRPr lang="en-US"/>
        </a:p>
      </xdr:txBody>
    </xdr:sp>
    <xdr:clientData/>
  </xdr:twoCellAnchor>
  <xdr:twoCellAnchor>
    <xdr:from>
      <xdr:col>2</xdr:col>
      <xdr:colOff>38100</xdr:colOff>
      <xdr:row>223</xdr:row>
      <xdr:rowOff>142875</xdr:rowOff>
    </xdr:from>
    <xdr:to>
      <xdr:col>3</xdr:col>
      <xdr:colOff>47625</xdr:colOff>
      <xdr:row>225</xdr:row>
      <xdr:rowOff>114300</xdr:rowOff>
    </xdr:to>
    <xdr:sp macro="" textlink="">
      <xdr:nvSpPr>
        <xdr:cNvPr id="3089" name="Text Box 17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 bwMode="auto">
        <a:xfrm>
          <a:off x="3800475" y="20850225"/>
          <a:ext cx="6381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  <a:endParaRPr lang="en-US"/>
        </a:p>
      </xdr:txBody>
    </xdr:sp>
    <xdr:clientData/>
  </xdr:twoCellAnchor>
  <xdr:twoCellAnchor>
    <xdr:from>
      <xdr:col>4</xdr:col>
      <xdr:colOff>447675</xdr:colOff>
      <xdr:row>224</xdr:row>
      <xdr:rowOff>152400</xdr:rowOff>
    </xdr:from>
    <xdr:to>
      <xdr:col>5</xdr:col>
      <xdr:colOff>19050</xdr:colOff>
      <xdr:row>226</xdr:row>
      <xdr:rowOff>142875</xdr:rowOff>
    </xdr:to>
    <xdr:sp macro="" textlink="">
      <xdr:nvSpPr>
        <xdr:cNvPr id="3090" name="Text Box 18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5648325" y="21021675"/>
          <a:ext cx="6096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3</xdr:col>
      <xdr:colOff>800100</xdr:colOff>
      <xdr:row>224</xdr:row>
      <xdr:rowOff>0</xdr:rowOff>
    </xdr:from>
    <xdr:to>
      <xdr:col>4</xdr:col>
      <xdr:colOff>619125</xdr:colOff>
      <xdr:row>225</xdr:row>
      <xdr:rowOff>133350</xdr:rowOff>
    </xdr:to>
    <xdr:sp macro="" textlink="">
      <xdr:nvSpPr>
        <xdr:cNvPr id="3091" name="Text Box 19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5191125" y="20869275"/>
          <a:ext cx="628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4</xdr:col>
      <xdr:colOff>600075</xdr:colOff>
      <xdr:row>221</xdr:row>
      <xdr:rowOff>152400</xdr:rowOff>
    </xdr:from>
    <xdr:to>
      <xdr:col>5</xdr:col>
      <xdr:colOff>476250</xdr:colOff>
      <xdr:row>226</xdr:row>
      <xdr:rowOff>114300</xdr:rowOff>
    </xdr:to>
    <xdr:sp macro="" textlink="">
      <xdr:nvSpPr>
        <xdr:cNvPr id="3092" name="Text Box 20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5800725" y="20535900"/>
          <a:ext cx="9144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Net New Trip Rate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(3)</a:t>
          </a:r>
          <a:endParaRPr lang="en-US"/>
        </a:p>
      </xdr:txBody>
    </xdr:sp>
    <xdr:clientData/>
  </xdr:twoCellAnchor>
  <xdr:twoCellAnchor>
    <xdr:from>
      <xdr:col>4</xdr:col>
      <xdr:colOff>9525</xdr:colOff>
      <xdr:row>224</xdr:row>
      <xdr:rowOff>0</xdr:rowOff>
    </xdr:from>
    <xdr:to>
      <xdr:col>4</xdr:col>
      <xdr:colOff>638175</xdr:colOff>
      <xdr:row>225</xdr:row>
      <xdr:rowOff>133350</xdr:rowOff>
    </xdr:to>
    <xdr:sp macro="" textlink="">
      <xdr:nvSpPr>
        <xdr:cNvPr id="3094" name="Text Box 22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 bwMode="auto">
        <a:xfrm>
          <a:off x="5210175" y="20869275"/>
          <a:ext cx="628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=</a:t>
          </a:r>
          <a:endParaRPr lang="en-US"/>
        </a:p>
      </xdr:txBody>
    </xdr:sp>
    <xdr:clientData/>
  </xdr:twoCellAnchor>
  <xdr:twoCellAnchor>
    <xdr:from>
      <xdr:col>0</xdr:col>
      <xdr:colOff>3057525</xdr:colOff>
      <xdr:row>221</xdr:row>
      <xdr:rowOff>76200</xdr:rowOff>
    </xdr:from>
    <xdr:to>
      <xdr:col>5</xdr:col>
      <xdr:colOff>762000</xdr:colOff>
      <xdr:row>226</xdr:row>
      <xdr:rowOff>142875</xdr:rowOff>
    </xdr:to>
    <xdr:sp macro="" textlink="">
      <xdr:nvSpPr>
        <xdr:cNvPr id="3586" name="Rectangle 23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>
          <a:spLocks noChangeArrowheads="1"/>
        </xdr:cNvSpPr>
      </xdr:nvSpPr>
      <xdr:spPr bwMode="auto">
        <a:xfrm>
          <a:off x="3057525" y="20459700"/>
          <a:ext cx="3943350" cy="8763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3057525</xdr:colOff>
      <xdr:row>228</xdr:row>
      <xdr:rowOff>123825</xdr:rowOff>
    </xdr:from>
    <xdr:to>
      <xdr:col>5</xdr:col>
      <xdr:colOff>1343025</xdr:colOff>
      <xdr:row>234</xdr:row>
      <xdr:rowOff>38100</xdr:rowOff>
    </xdr:to>
    <xdr:sp macro="" textlink="">
      <xdr:nvSpPr>
        <xdr:cNvPr id="3587" name="Rectangle 24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>
          <a:spLocks noChangeArrowheads="1"/>
        </xdr:cNvSpPr>
      </xdr:nvSpPr>
      <xdr:spPr bwMode="auto">
        <a:xfrm>
          <a:off x="3057525" y="21640800"/>
          <a:ext cx="4524375" cy="885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3248025</xdr:colOff>
      <xdr:row>229</xdr:row>
      <xdr:rowOff>57150</xdr:rowOff>
    </xdr:from>
    <xdr:to>
      <xdr:col>2</xdr:col>
      <xdr:colOff>285750</xdr:colOff>
      <xdr:row>235</xdr:row>
      <xdr:rowOff>19050</xdr:rowOff>
    </xdr:to>
    <xdr:sp macro="" textlink="">
      <xdr:nvSpPr>
        <xdr:cNvPr id="3097" name="Text Box 25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 bwMode="auto">
        <a:xfrm>
          <a:off x="3248025" y="21736050"/>
          <a:ext cx="8001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Net New Trip Rate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(3)</a:t>
          </a:r>
          <a:endParaRPr lang="en-US"/>
        </a:p>
      </xdr:txBody>
    </xdr:sp>
    <xdr:clientData/>
  </xdr:twoCellAnchor>
  <xdr:twoCellAnchor>
    <xdr:from>
      <xdr:col>2</xdr:col>
      <xdr:colOff>180975</xdr:colOff>
      <xdr:row>231</xdr:row>
      <xdr:rowOff>0</xdr:rowOff>
    </xdr:from>
    <xdr:to>
      <xdr:col>3</xdr:col>
      <xdr:colOff>190500</xdr:colOff>
      <xdr:row>232</xdr:row>
      <xdr:rowOff>133350</xdr:rowOff>
    </xdr:to>
    <xdr:sp macro="" textlink="">
      <xdr:nvSpPr>
        <xdr:cNvPr id="3098" name="Text Box 26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 bwMode="auto">
        <a:xfrm>
          <a:off x="3943350" y="22002750"/>
          <a:ext cx="6381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  <a:endParaRPr lang="en-US"/>
        </a:p>
      </xdr:txBody>
    </xdr:sp>
    <xdr:clientData/>
  </xdr:twoCellAnchor>
  <xdr:twoCellAnchor>
    <xdr:from>
      <xdr:col>3</xdr:col>
      <xdr:colOff>76200</xdr:colOff>
      <xdr:row>230</xdr:row>
      <xdr:rowOff>152400</xdr:rowOff>
    </xdr:from>
    <xdr:to>
      <xdr:col>4</xdr:col>
      <xdr:colOff>209550</xdr:colOff>
      <xdr:row>234</xdr:row>
      <xdr:rowOff>114300</xdr:rowOff>
    </xdr:to>
    <xdr:sp macro="" textlink="">
      <xdr:nvSpPr>
        <xdr:cNvPr id="3100" name="Text Box 28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 bwMode="auto">
        <a:xfrm>
          <a:off x="4467225" y="21993225"/>
          <a:ext cx="942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Per New PM Peak Hour Trip</a:t>
          </a:r>
          <a:endParaRPr lang="en-US"/>
        </a:p>
      </xdr:txBody>
    </xdr:sp>
    <xdr:clientData/>
  </xdr:twoCellAnchor>
  <xdr:twoCellAnchor>
    <xdr:from>
      <xdr:col>4</xdr:col>
      <xdr:colOff>314325</xdr:colOff>
      <xdr:row>230</xdr:row>
      <xdr:rowOff>123825</xdr:rowOff>
    </xdr:from>
    <xdr:to>
      <xdr:col>5</xdr:col>
      <xdr:colOff>19050</xdr:colOff>
      <xdr:row>232</xdr:row>
      <xdr:rowOff>95250</xdr:rowOff>
    </xdr:to>
    <xdr:sp macro="" textlink="">
      <xdr:nvSpPr>
        <xdr:cNvPr id="3101" name="Text Box 29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 bwMode="auto">
        <a:xfrm>
          <a:off x="5514975" y="21964650"/>
          <a:ext cx="7429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=</a:t>
          </a:r>
          <a:endParaRPr lang="en-US"/>
        </a:p>
      </xdr:txBody>
    </xdr:sp>
    <xdr:clientData/>
  </xdr:twoCellAnchor>
  <xdr:twoCellAnchor>
    <xdr:from>
      <xdr:col>4</xdr:col>
      <xdr:colOff>866775</xdr:colOff>
      <xdr:row>229</xdr:row>
      <xdr:rowOff>76200</xdr:rowOff>
    </xdr:from>
    <xdr:to>
      <xdr:col>5</xdr:col>
      <xdr:colOff>1228725</xdr:colOff>
      <xdr:row>235</xdr:row>
      <xdr:rowOff>38100</xdr:rowOff>
    </xdr:to>
    <xdr:sp macro="" textlink="">
      <xdr:nvSpPr>
        <xdr:cNvPr id="3102" name="Text Box 30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 bwMode="auto">
        <a:xfrm>
          <a:off x="6067425" y="21755100"/>
          <a:ext cx="14001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Impact Fee per Unit of Development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(4)</a:t>
          </a:r>
          <a:endParaRPr lang="en-US"/>
        </a:p>
      </xdr:txBody>
    </xdr:sp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94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93F05A8-D327-46AD-82E7-74B55332782D}" diskRevisions="1" revisionId="14793" version="12">
  <header guid="{393F05A8-D327-46AD-82E7-74B55332782D}" dateTime="2025-10-27T17:24:35" maxSheetId="5" userName="Windows User" r:id="rId94">
    <sheetIdMap count="4">
      <sheetId val="1"/>
      <sheetId val="2"/>
      <sheetId val="3"/>
      <sheetId val="4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B144116-86ED-49A4-BD5D-3EA3618A1E64}" action="delete"/>
  <rdn rId="0" localSheetId="1" customView="1" name="Z_DB144116_86ED_49A4_BD5D_3EA3618A1E64_.wvu.PrintArea" hidden="1" oldHidden="1">
    <formula>Citywide!$A$1:$L$263</formula>
    <oldFormula>Citywide!$A$1:$L$263</oldFormula>
  </rdn>
  <rdn rId="0" localSheetId="1" customView="1" name="Z_DB144116_86ED_49A4_BD5D_3EA3618A1E64_.wvu.PrintTitles" hidden="1" oldHidden="1">
    <formula>Citywide!$5:$8</formula>
    <oldFormula>Citywide!$5:$8</oldFormula>
  </rdn>
  <rdn rId="0" localSheetId="1" customView="1" name="Z_DB144116_86ED_49A4_BD5D_3EA3618A1E64_.wvu.Rows" hidden="1" oldHidden="1">
    <formula>Citywide!$35:$37</formula>
    <oldFormula>Citywide!$35:$37</oldFormula>
  </rdn>
  <rdn rId="0" localSheetId="1" customView="1" name="Z_DB144116_86ED_49A4_BD5D_3EA3618A1E64_.wvu.FilterData" hidden="1" oldHidden="1">
    <formula>Citywide!$A$5:$L$8</formula>
    <oldFormula>Citywide!$A$5:$L$8</oldFormula>
  </rdn>
  <rdn rId="0" localSheetId="3" customView="1" name="Z_DB144116_86ED_49A4_BD5D_3EA3618A1E64_.wvu.Cols" hidden="1" oldHidden="1">
    <formula>Sheet2!$D:$D</formula>
    <oldFormula>Sheet2!$D:$D</oldFormula>
  </rdn>
  <rcv guid="{DB144116-86ED-49A4-BD5D-3EA3618A1E64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62"/>
  <sheetViews>
    <sheetView tabSelected="1" view="pageBreakPreview" zoomScaleNormal="100" zoomScaleSheetLayoutView="100" workbookViewId="0">
      <selection activeCell="A13" sqref="A13:XFD13"/>
    </sheetView>
  </sheetViews>
  <sheetFormatPr defaultRowHeight="12.3" x14ac:dyDescent="0.4"/>
  <cols>
    <col min="1" max="1" width="45.109375" customWidth="1"/>
    <col min="2" max="2" width="24.109375" style="185" customWidth="1"/>
    <col min="3" max="3" width="12.71875" customWidth="1"/>
    <col min="4" max="4" width="10" customWidth="1"/>
    <col min="5" max="5" width="14.109375" customWidth="1"/>
    <col min="6" max="6" width="19.38671875" customWidth="1"/>
    <col min="7" max="7" width="13.27734375" customWidth="1"/>
    <col min="8" max="8" width="11.27734375" customWidth="1"/>
    <col min="9" max="9" width="12.109375" customWidth="1"/>
    <col min="10" max="10" width="11.38671875" customWidth="1"/>
    <col min="11" max="11" width="12.71875" customWidth="1"/>
    <col min="12" max="12" width="15" customWidth="1"/>
    <col min="13" max="13" width="15.5546875" customWidth="1"/>
    <col min="14" max="14" width="11.83203125" customWidth="1"/>
    <col min="15" max="15" width="12.71875" customWidth="1"/>
    <col min="18" max="18" width="14.5546875" customWidth="1"/>
    <col min="20" max="20" width="9.71875" bestFit="1" customWidth="1"/>
  </cols>
  <sheetData>
    <row r="1" spans="1:22" ht="12.6" thickBot="1" x14ac:dyDescent="0.45"/>
    <row r="2" spans="1:22" ht="18.75" customHeight="1" thickBot="1" x14ac:dyDescent="0.45">
      <c r="A2" s="298" t="s">
        <v>315</v>
      </c>
      <c r="B2" s="186"/>
      <c r="C2" s="299">
        <v>4778</v>
      </c>
    </row>
    <row r="3" spans="1:22" ht="18.75" customHeight="1" x14ac:dyDescent="0.4">
      <c r="A3" s="291" t="s">
        <v>307</v>
      </c>
      <c r="B3" s="187"/>
      <c r="C3" s="49"/>
    </row>
    <row r="5" spans="1:22" ht="17.7" x14ac:dyDescent="0.6">
      <c r="A5" s="304" t="s">
        <v>316</v>
      </c>
      <c r="B5" s="304"/>
      <c r="C5" s="304"/>
      <c r="D5" s="304"/>
      <c r="E5" s="304"/>
      <c r="F5" s="304"/>
      <c r="G5" s="304"/>
      <c r="H5" s="304"/>
      <c r="I5" s="30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8" customHeight="1" x14ac:dyDescent="0.6">
      <c r="A6" s="304" t="s">
        <v>31</v>
      </c>
      <c r="B6" s="304"/>
      <c r="C6" s="304"/>
      <c r="D6" s="304"/>
      <c r="E6" s="304"/>
      <c r="F6" s="304"/>
      <c r="G6" s="304"/>
      <c r="H6" s="304"/>
      <c r="I6" s="304"/>
      <c r="J6" s="302" t="s">
        <v>24</v>
      </c>
      <c r="K6" s="2"/>
      <c r="L6" s="2"/>
      <c r="M6" s="4"/>
      <c r="N6" s="2"/>
      <c r="O6" s="4"/>
      <c r="P6" s="4"/>
      <c r="Q6" s="4"/>
      <c r="R6" s="4"/>
      <c r="S6" s="4"/>
      <c r="T6" s="1"/>
      <c r="U6" s="1"/>
      <c r="V6" s="1"/>
    </row>
    <row r="7" spans="1:22" ht="15" customHeight="1" x14ac:dyDescent="0.45">
      <c r="A7" s="305" t="str">
        <f>"Cost per PM peak hour trip end = $"&amp;C2</f>
        <v>Cost per PM peak hour trip end = $4778</v>
      </c>
      <c r="B7" s="305"/>
      <c r="C7" s="305"/>
      <c r="D7" s="305"/>
      <c r="E7" s="305"/>
      <c r="F7" s="305"/>
      <c r="G7" s="305"/>
      <c r="H7" s="305"/>
      <c r="I7" s="305"/>
      <c r="J7" s="303"/>
      <c r="K7" s="300" t="s">
        <v>23</v>
      </c>
      <c r="L7" s="301"/>
      <c r="M7" s="4"/>
      <c r="N7" s="4"/>
      <c r="O7" s="4"/>
      <c r="P7" s="4"/>
      <c r="Q7" s="4"/>
      <c r="R7" s="4"/>
      <c r="S7" s="4"/>
      <c r="T7" s="1"/>
      <c r="U7" s="1"/>
      <c r="V7" s="1"/>
    </row>
    <row r="8" spans="1:22" ht="69" customHeight="1" thickBot="1" x14ac:dyDescent="0.45">
      <c r="A8" s="5" t="s">
        <v>45</v>
      </c>
      <c r="B8" s="5" t="s">
        <v>259</v>
      </c>
      <c r="C8" s="6" t="s">
        <v>44</v>
      </c>
      <c r="D8" s="6" t="s">
        <v>12</v>
      </c>
      <c r="E8" s="7" t="s">
        <v>18</v>
      </c>
      <c r="F8" s="6" t="s">
        <v>15</v>
      </c>
      <c r="G8" s="8" t="s">
        <v>19</v>
      </c>
      <c r="H8" s="8" t="s">
        <v>28</v>
      </c>
      <c r="I8" s="8" t="s">
        <v>29</v>
      </c>
      <c r="J8" s="42" t="s">
        <v>0</v>
      </c>
      <c r="K8" s="40" t="s">
        <v>14</v>
      </c>
      <c r="L8" s="41" t="s">
        <v>16</v>
      </c>
      <c r="M8" s="4"/>
      <c r="N8" s="1"/>
      <c r="O8" s="1"/>
      <c r="P8" s="1"/>
      <c r="Q8" s="1"/>
      <c r="R8" s="1"/>
      <c r="S8" s="1"/>
      <c r="T8" s="1"/>
      <c r="U8" s="1"/>
      <c r="V8" s="1"/>
    </row>
    <row r="9" spans="1:22" x14ac:dyDescent="0.4">
      <c r="A9" s="4"/>
      <c r="B9" s="2"/>
      <c r="C9" s="4"/>
      <c r="D9" s="4"/>
      <c r="E9" s="4"/>
      <c r="F9" s="4"/>
      <c r="G9" s="4"/>
      <c r="H9" s="4"/>
      <c r="I9" s="4"/>
      <c r="J9" s="9"/>
      <c r="K9" s="9"/>
      <c r="L9" s="9"/>
      <c r="M9" s="4"/>
      <c r="N9" s="1"/>
      <c r="O9" s="1"/>
      <c r="P9" s="1"/>
      <c r="Q9" s="1"/>
      <c r="R9" s="1"/>
      <c r="S9" s="1"/>
      <c r="T9" s="1"/>
      <c r="U9" s="1"/>
      <c r="V9" s="1"/>
    </row>
    <row r="10" spans="1:22" x14ac:dyDescent="0.4">
      <c r="A10" s="228" t="s">
        <v>1</v>
      </c>
      <c r="B10" s="229"/>
      <c r="C10" s="230"/>
      <c r="D10" s="230"/>
      <c r="E10" s="230"/>
      <c r="F10" s="230"/>
      <c r="G10" s="230"/>
      <c r="H10" s="230"/>
      <c r="I10" s="230"/>
      <c r="J10" s="9"/>
      <c r="K10" s="9"/>
      <c r="L10" s="9"/>
      <c r="M10" s="4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4">
      <c r="A11" s="114" t="s">
        <v>46</v>
      </c>
      <c r="B11" s="189"/>
      <c r="C11" s="115">
        <v>2</v>
      </c>
      <c r="D11" s="115">
        <v>210</v>
      </c>
      <c r="E11" s="116">
        <v>0.94</v>
      </c>
      <c r="F11" s="115" t="s">
        <v>2</v>
      </c>
      <c r="G11" s="116">
        <v>1</v>
      </c>
      <c r="H11" s="117">
        <f>G11*E11</f>
        <v>0.94</v>
      </c>
      <c r="I11" s="118">
        <f>H11*$C$2</f>
        <v>4491.32</v>
      </c>
      <c r="J11" s="217">
        <v>0</v>
      </c>
      <c r="K11" s="44">
        <f t="shared" ref="K11:K37" si="0">J11*H11</f>
        <v>0</v>
      </c>
      <c r="L11" s="11">
        <f>J11*I11</f>
        <v>0</v>
      </c>
      <c r="M11" s="4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4">
      <c r="A12" s="114" t="s">
        <v>47</v>
      </c>
      <c r="B12" s="189"/>
      <c r="C12" s="115">
        <v>2</v>
      </c>
      <c r="D12" s="115">
        <v>215</v>
      </c>
      <c r="E12" s="116">
        <v>0.56999999999999995</v>
      </c>
      <c r="F12" s="115" t="s">
        <v>2</v>
      </c>
      <c r="G12" s="116">
        <v>1</v>
      </c>
      <c r="H12" s="117">
        <f t="shared" ref="H12:H28" si="1">G12*E12</f>
        <v>0.56999999999999995</v>
      </c>
      <c r="I12" s="118">
        <f t="shared" ref="I12:I28" si="2">H12*$C$2</f>
        <v>2723.4599999999996</v>
      </c>
      <c r="J12" s="81">
        <v>0</v>
      </c>
      <c r="K12" s="45">
        <f t="shared" ref="K12:K33" si="3">J12*H12</f>
        <v>0</v>
      </c>
      <c r="L12" s="12">
        <f t="shared" ref="L12:L33" si="4">J12*I12</f>
        <v>0</v>
      </c>
      <c r="M12" s="4"/>
      <c r="N12" s="1"/>
      <c r="O12" s="1"/>
      <c r="P12" s="1"/>
      <c r="Q12" s="1"/>
      <c r="R12" s="1"/>
      <c r="S12" s="1"/>
      <c r="T12" s="1"/>
      <c r="U12" s="1"/>
      <c r="V12" s="1"/>
    </row>
    <row r="13" spans="1:22" x14ac:dyDescent="0.4">
      <c r="A13" s="119" t="s">
        <v>48</v>
      </c>
      <c r="B13" s="190"/>
      <c r="C13" s="120">
        <v>2</v>
      </c>
      <c r="D13" s="120">
        <v>220</v>
      </c>
      <c r="E13" s="121">
        <v>0.51</v>
      </c>
      <c r="F13" s="120" t="s">
        <v>2</v>
      </c>
      <c r="G13" s="121">
        <v>1</v>
      </c>
      <c r="H13" s="122">
        <f t="shared" si="1"/>
        <v>0.51</v>
      </c>
      <c r="I13" s="123">
        <f t="shared" si="2"/>
        <v>2436.7800000000002</v>
      </c>
      <c r="J13" s="82">
        <v>0</v>
      </c>
      <c r="K13" s="46">
        <f t="shared" si="3"/>
        <v>0</v>
      </c>
      <c r="L13" s="15">
        <f t="shared" si="4"/>
        <v>0</v>
      </c>
      <c r="M13" s="4"/>
      <c r="N13" s="1"/>
      <c r="O13" s="1"/>
      <c r="P13" s="1"/>
      <c r="Q13" s="1"/>
      <c r="R13" s="1"/>
      <c r="S13" s="1"/>
      <c r="T13" s="1"/>
      <c r="U13" s="1"/>
      <c r="V13" s="1"/>
    </row>
    <row r="14" spans="1:22" x14ac:dyDescent="0.4">
      <c r="A14" s="114" t="s">
        <v>49</v>
      </c>
      <c r="B14" s="189" t="s">
        <v>260</v>
      </c>
      <c r="C14" s="115">
        <v>2</v>
      </c>
      <c r="D14" s="115">
        <v>221</v>
      </c>
      <c r="E14" s="116">
        <v>0.39</v>
      </c>
      <c r="F14" s="115" t="s">
        <v>2</v>
      </c>
      <c r="G14" s="116">
        <v>1</v>
      </c>
      <c r="H14" s="117">
        <f t="shared" si="1"/>
        <v>0.39</v>
      </c>
      <c r="I14" s="118">
        <f t="shared" si="2"/>
        <v>1863.42</v>
      </c>
      <c r="J14" s="81">
        <v>0</v>
      </c>
      <c r="K14" s="45">
        <f t="shared" si="3"/>
        <v>0</v>
      </c>
      <c r="L14" s="12">
        <f t="shared" si="4"/>
        <v>0</v>
      </c>
      <c r="M14" s="4"/>
      <c r="N14" s="1"/>
      <c r="O14" s="1"/>
      <c r="P14" s="1"/>
      <c r="Q14" s="1"/>
      <c r="R14" s="1"/>
      <c r="S14" s="1"/>
      <c r="T14" s="1"/>
      <c r="U14" s="1"/>
      <c r="V14" s="1"/>
    </row>
    <row r="15" spans="1:22" x14ac:dyDescent="0.4">
      <c r="A15" s="119" t="s">
        <v>49</v>
      </c>
      <c r="B15" s="190" t="s">
        <v>261</v>
      </c>
      <c r="C15" s="120">
        <v>2</v>
      </c>
      <c r="D15" s="120">
        <v>221</v>
      </c>
      <c r="E15" s="121">
        <v>0.28999999999999998</v>
      </c>
      <c r="F15" s="120" t="s">
        <v>2</v>
      </c>
      <c r="G15" s="121">
        <v>1</v>
      </c>
      <c r="H15" s="122">
        <f t="shared" ref="H15" si="5">G15*E15</f>
        <v>0.28999999999999998</v>
      </c>
      <c r="I15" s="123">
        <f t="shared" ref="I15" si="6">H15*$C$2</f>
        <v>1385.62</v>
      </c>
      <c r="J15" s="82">
        <v>0</v>
      </c>
      <c r="K15" s="46">
        <f t="shared" ref="K15" si="7">J15*H15</f>
        <v>0</v>
      </c>
      <c r="L15" s="15">
        <f t="shared" ref="L15" si="8">J15*I15</f>
        <v>0</v>
      </c>
      <c r="M15" s="4"/>
      <c r="N15" s="1"/>
      <c r="O15" s="1"/>
      <c r="P15" s="1"/>
      <c r="Q15" s="1"/>
      <c r="R15" s="1"/>
      <c r="S15" s="1"/>
      <c r="T15" s="1"/>
      <c r="U15" s="1"/>
      <c r="V15" s="1"/>
    </row>
    <row r="16" spans="1:22" x14ac:dyDescent="0.4">
      <c r="A16" s="109" t="s">
        <v>50</v>
      </c>
      <c r="B16" s="184" t="s">
        <v>260</v>
      </c>
      <c r="C16" s="110">
        <v>2</v>
      </c>
      <c r="D16" s="110">
        <v>222</v>
      </c>
      <c r="E16" s="111">
        <v>0.32</v>
      </c>
      <c r="F16" s="110" t="s">
        <v>2</v>
      </c>
      <c r="G16" s="111">
        <v>1</v>
      </c>
      <c r="H16" s="112">
        <f t="shared" si="1"/>
        <v>0.32</v>
      </c>
      <c r="I16" s="113">
        <f t="shared" si="2"/>
        <v>1528.96</v>
      </c>
      <c r="J16" s="83">
        <v>0</v>
      </c>
      <c r="K16" s="48">
        <f t="shared" si="3"/>
        <v>0</v>
      </c>
      <c r="L16" s="24">
        <f t="shared" si="4"/>
        <v>0</v>
      </c>
      <c r="M16" s="4"/>
      <c r="N16" s="1"/>
      <c r="O16" s="1"/>
      <c r="P16" s="1"/>
      <c r="Q16" s="1"/>
      <c r="R16" s="1"/>
      <c r="S16" s="1"/>
      <c r="T16" s="1"/>
      <c r="U16" s="1"/>
      <c r="V16" s="1"/>
    </row>
    <row r="17" spans="1:22" x14ac:dyDescent="0.4">
      <c r="A17" s="114" t="s">
        <v>50</v>
      </c>
      <c r="B17" s="189" t="s">
        <v>261</v>
      </c>
      <c r="C17" s="115">
        <v>1</v>
      </c>
      <c r="D17" s="115">
        <v>222</v>
      </c>
      <c r="E17" s="116">
        <v>0.26</v>
      </c>
      <c r="F17" s="115" t="s">
        <v>2</v>
      </c>
      <c r="G17" s="116">
        <v>1</v>
      </c>
      <c r="H17" s="117">
        <f t="shared" ref="H17" si="9">G17*E17</f>
        <v>0.26</v>
      </c>
      <c r="I17" s="118">
        <f t="shared" ref="I17" si="10">H17*$C$2</f>
        <v>1242.28</v>
      </c>
      <c r="J17" s="81">
        <v>0</v>
      </c>
      <c r="K17" s="45">
        <f t="shared" ref="K17" si="11">J17*H17</f>
        <v>0</v>
      </c>
      <c r="L17" s="12">
        <f t="shared" ref="L17" si="12">J17*I17</f>
        <v>0</v>
      </c>
      <c r="M17" s="4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4">
      <c r="A18" s="119" t="s">
        <v>51</v>
      </c>
      <c r="B18" s="190" t="s">
        <v>301</v>
      </c>
      <c r="C18" s="120"/>
      <c r="D18" s="120">
        <v>223</v>
      </c>
      <c r="E18" s="121">
        <v>0.46</v>
      </c>
      <c r="F18" s="120" t="s">
        <v>2</v>
      </c>
      <c r="G18" s="121">
        <v>1</v>
      </c>
      <c r="H18" s="122">
        <f t="shared" si="1"/>
        <v>0.46</v>
      </c>
      <c r="I18" s="123">
        <f t="shared" si="2"/>
        <v>2197.88</v>
      </c>
      <c r="J18" s="82">
        <v>0</v>
      </c>
      <c r="K18" s="46">
        <f t="shared" si="3"/>
        <v>0</v>
      </c>
      <c r="L18" s="15">
        <f t="shared" si="4"/>
        <v>0</v>
      </c>
      <c r="M18" s="4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4">
      <c r="A19" s="109" t="s">
        <v>51</v>
      </c>
      <c r="B19" s="184" t="s">
        <v>302</v>
      </c>
      <c r="C19" s="110">
        <v>1</v>
      </c>
      <c r="D19" s="110">
        <v>223</v>
      </c>
      <c r="E19" s="111">
        <v>0.09</v>
      </c>
      <c r="F19" s="110" t="s">
        <v>2</v>
      </c>
      <c r="G19" s="111">
        <v>1</v>
      </c>
      <c r="H19" s="112">
        <f t="shared" ref="H19" si="13">G19*E19</f>
        <v>0.09</v>
      </c>
      <c r="I19" s="113">
        <f t="shared" ref="I19" si="14">H19*$C$2</f>
        <v>430.02</v>
      </c>
      <c r="J19" s="83">
        <v>0</v>
      </c>
      <c r="K19" s="48">
        <f t="shared" ref="K19" si="15">J19*H19</f>
        <v>0</v>
      </c>
      <c r="L19" s="24">
        <f t="shared" ref="L19" si="16">J19*I19</f>
        <v>0</v>
      </c>
      <c r="M19" s="4"/>
      <c r="N19" s="1"/>
      <c r="O19" s="1"/>
      <c r="P19" s="1"/>
      <c r="Q19" s="1"/>
      <c r="R19" s="1"/>
      <c r="S19" s="1"/>
      <c r="T19" s="1"/>
      <c r="U19" s="1"/>
      <c r="V19" s="1"/>
    </row>
    <row r="20" spans="1:22" x14ac:dyDescent="0.4">
      <c r="A20" s="114" t="s">
        <v>52</v>
      </c>
      <c r="B20" s="189"/>
      <c r="C20" s="115">
        <v>2</v>
      </c>
      <c r="D20" s="115">
        <v>225</v>
      </c>
      <c r="E20" s="116">
        <v>0.24</v>
      </c>
      <c r="F20" s="115" t="s">
        <v>67</v>
      </c>
      <c r="G20" s="116">
        <v>1</v>
      </c>
      <c r="H20" s="117">
        <f t="shared" si="1"/>
        <v>0.24</v>
      </c>
      <c r="I20" s="118">
        <f t="shared" si="2"/>
        <v>1146.72</v>
      </c>
      <c r="J20" s="81">
        <v>0</v>
      </c>
      <c r="K20" s="45">
        <f t="shared" si="3"/>
        <v>0</v>
      </c>
      <c r="L20" s="12">
        <f t="shared" si="4"/>
        <v>0</v>
      </c>
      <c r="M20" s="4"/>
      <c r="N20" s="1"/>
      <c r="O20" s="1"/>
      <c r="P20" s="1"/>
      <c r="Q20" s="1"/>
      <c r="R20" s="1"/>
      <c r="S20" s="1"/>
      <c r="T20" s="1"/>
      <c r="U20" s="1"/>
      <c r="V20" s="1"/>
    </row>
    <row r="21" spans="1:22" x14ac:dyDescent="0.4">
      <c r="A21" s="119" t="s">
        <v>53</v>
      </c>
      <c r="B21" s="190"/>
      <c r="C21" s="120">
        <v>1</v>
      </c>
      <c r="D21" s="120">
        <v>226</v>
      </c>
      <c r="E21" s="121">
        <v>0.21</v>
      </c>
      <c r="F21" s="120" t="s">
        <v>67</v>
      </c>
      <c r="G21" s="121">
        <v>1</v>
      </c>
      <c r="H21" s="122">
        <f t="shared" si="1"/>
        <v>0.21</v>
      </c>
      <c r="I21" s="123">
        <f t="shared" si="2"/>
        <v>1003.38</v>
      </c>
      <c r="J21" s="82">
        <v>0</v>
      </c>
      <c r="K21" s="46">
        <f t="shared" si="3"/>
        <v>0</v>
      </c>
      <c r="L21" s="15">
        <f t="shared" si="4"/>
        <v>0</v>
      </c>
      <c r="M21" s="4"/>
      <c r="N21" s="1"/>
      <c r="O21" s="1"/>
      <c r="P21" s="1"/>
      <c r="Q21" s="1"/>
      <c r="R21" s="1"/>
      <c r="S21" s="1"/>
      <c r="T21" s="1"/>
      <c r="U21" s="1"/>
      <c r="V21" s="1"/>
    </row>
    <row r="22" spans="1:22" x14ac:dyDescent="0.4">
      <c r="A22" s="109" t="s">
        <v>54</v>
      </c>
      <c r="B22" s="184"/>
      <c r="C22" s="110">
        <v>1</v>
      </c>
      <c r="D22" s="110">
        <v>227</v>
      </c>
      <c r="E22" s="111">
        <v>0.04</v>
      </c>
      <c r="F22" s="110" t="s">
        <v>67</v>
      </c>
      <c r="G22" s="111">
        <v>1</v>
      </c>
      <c r="H22" s="112">
        <f t="shared" si="1"/>
        <v>0.04</v>
      </c>
      <c r="I22" s="113">
        <f t="shared" si="2"/>
        <v>191.12</v>
      </c>
      <c r="J22" s="83">
        <v>0</v>
      </c>
      <c r="K22" s="48">
        <f t="shared" si="3"/>
        <v>0</v>
      </c>
      <c r="L22" s="24">
        <f t="shared" si="4"/>
        <v>0</v>
      </c>
      <c r="M22" s="4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4">
      <c r="A23" s="114" t="s">
        <v>55</v>
      </c>
      <c r="B23" s="189"/>
      <c r="C23" s="115">
        <v>1</v>
      </c>
      <c r="D23" s="115">
        <v>230</v>
      </c>
      <c r="E23" s="116">
        <v>0.36</v>
      </c>
      <c r="F23" s="115" t="s">
        <v>2</v>
      </c>
      <c r="G23" s="116">
        <v>1</v>
      </c>
      <c r="H23" s="117">
        <f t="shared" ref="H23" si="17">G23*E23</f>
        <v>0.36</v>
      </c>
      <c r="I23" s="118">
        <f t="shared" ref="I23" si="18">H23*$C$2</f>
        <v>1720.08</v>
      </c>
      <c r="J23" s="81">
        <v>0</v>
      </c>
      <c r="K23" s="45">
        <f t="shared" ref="K23" si="19">J23*H23</f>
        <v>0</v>
      </c>
      <c r="L23" s="12">
        <f t="shared" ref="L23" si="20">J23*I23</f>
        <v>0</v>
      </c>
      <c r="M23" s="4"/>
      <c r="N23" s="1"/>
      <c r="O23" s="1"/>
      <c r="P23" s="1"/>
      <c r="Q23" s="1"/>
      <c r="R23" s="1"/>
      <c r="S23" s="1"/>
      <c r="T23" s="1"/>
      <c r="U23" s="1"/>
      <c r="V23" s="1"/>
    </row>
    <row r="24" spans="1:22" x14ac:dyDescent="0.4">
      <c r="A24" s="119" t="s">
        <v>56</v>
      </c>
      <c r="B24" s="190"/>
      <c r="C24" s="120" t="s">
        <v>306</v>
      </c>
      <c r="D24" s="120">
        <v>231</v>
      </c>
      <c r="E24" s="121">
        <v>0.28000000000000003</v>
      </c>
      <c r="F24" s="120" t="s">
        <v>2</v>
      </c>
      <c r="G24" s="121">
        <v>1</v>
      </c>
      <c r="H24" s="122">
        <f t="shared" si="1"/>
        <v>0.28000000000000003</v>
      </c>
      <c r="I24" s="123">
        <f t="shared" si="2"/>
        <v>1337.8400000000001</v>
      </c>
      <c r="J24" s="82">
        <v>0</v>
      </c>
      <c r="K24" s="46">
        <f t="shared" si="3"/>
        <v>0</v>
      </c>
      <c r="L24" s="15">
        <f t="shared" si="4"/>
        <v>0</v>
      </c>
      <c r="M24" s="4"/>
      <c r="N24" s="1"/>
      <c r="O24" s="1"/>
      <c r="P24" s="1"/>
      <c r="Q24" s="1"/>
      <c r="R24" s="1"/>
      <c r="S24" s="1"/>
      <c r="T24" s="1"/>
      <c r="U24" s="1"/>
      <c r="V24" s="1"/>
    </row>
    <row r="25" spans="1:22" x14ac:dyDescent="0.4">
      <c r="A25" s="109" t="s">
        <v>57</v>
      </c>
      <c r="B25" s="184"/>
      <c r="C25" s="110">
        <v>1</v>
      </c>
      <c r="D25" s="110">
        <v>232</v>
      </c>
      <c r="E25" s="111">
        <v>0.21</v>
      </c>
      <c r="F25" s="110" t="s">
        <v>2</v>
      </c>
      <c r="G25" s="111">
        <v>1</v>
      </c>
      <c r="H25" s="112">
        <f t="shared" si="1"/>
        <v>0.21</v>
      </c>
      <c r="I25" s="113">
        <f t="shared" si="2"/>
        <v>1003.38</v>
      </c>
      <c r="J25" s="83">
        <v>0</v>
      </c>
      <c r="K25" s="48">
        <f t="shared" si="3"/>
        <v>0</v>
      </c>
      <c r="L25" s="24">
        <f t="shared" si="4"/>
        <v>0</v>
      </c>
      <c r="M25" s="4"/>
      <c r="N25" s="1"/>
      <c r="O25" s="1"/>
      <c r="P25" s="1"/>
      <c r="Q25" s="1"/>
      <c r="R25" s="1"/>
      <c r="S25" s="1"/>
      <c r="T25" s="1"/>
      <c r="U25" s="1"/>
      <c r="V25" s="1"/>
    </row>
    <row r="26" spans="1:22" x14ac:dyDescent="0.4">
      <c r="A26" s="114" t="s">
        <v>58</v>
      </c>
      <c r="B26" s="189"/>
      <c r="C26" s="115">
        <v>2</v>
      </c>
      <c r="D26" s="115">
        <v>240</v>
      </c>
      <c r="E26" s="116">
        <v>0.57999999999999996</v>
      </c>
      <c r="F26" s="115" t="s">
        <v>2</v>
      </c>
      <c r="G26" s="116">
        <v>1</v>
      </c>
      <c r="H26" s="117">
        <f t="shared" si="1"/>
        <v>0.57999999999999996</v>
      </c>
      <c r="I26" s="118">
        <f t="shared" si="2"/>
        <v>2771.24</v>
      </c>
      <c r="J26" s="81">
        <v>0</v>
      </c>
      <c r="K26" s="45">
        <f t="shared" si="3"/>
        <v>0</v>
      </c>
      <c r="L26" s="12">
        <f t="shared" si="4"/>
        <v>0</v>
      </c>
      <c r="M26" s="4"/>
      <c r="N26" s="1"/>
      <c r="O26" s="1"/>
      <c r="P26" s="1"/>
      <c r="Q26" s="1"/>
      <c r="R26" s="1"/>
      <c r="S26" s="1"/>
      <c r="T26" s="1"/>
      <c r="U26" s="1"/>
      <c r="V26" s="1"/>
    </row>
    <row r="27" spans="1:22" x14ac:dyDescent="0.4">
      <c r="A27" s="119" t="s">
        <v>59</v>
      </c>
      <c r="B27" s="190"/>
      <c r="C27" s="120">
        <v>2</v>
      </c>
      <c r="D27" s="120">
        <v>251</v>
      </c>
      <c r="E27" s="121">
        <v>0.3</v>
      </c>
      <c r="F27" s="120" t="s">
        <v>2</v>
      </c>
      <c r="G27" s="121">
        <v>1</v>
      </c>
      <c r="H27" s="122">
        <f t="shared" si="1"/>
        <v>0.3</v>
      </c>
      <c r="I27" s="123">
        <f t="shared" si="2"/>
        <v>1433.3999999999999</v>
      </c>
      <c r="J27" s="82">
        <v>0</v>
      </c>
      <c r="K27" s="46">
        <f t="shared" si="3"/>
        <v>0</v>
      </c>
      <c r="L27" s="15">
        <f t="shared" si="4"/>
        <v>0</v>
      </c>
      <c r="M27" s="4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4">
      <c r="A28" s="109" t="s">
        <v>60</v>
      </c>
      <c r="B28" s="184"/>
      <c r="C28" s="110">
        <v>2</v>
      </c>
      <c r="D28" s="110">
        <v>252</v>
      </c>
      <c r="E28" s="111">
        <v>0.25</v>
      </c>
      <c r="F28" s="110" t="s">
        <v>2</v>
      </c>
      <c r="G28" s="111">
        <v>1</v>
      </c>
      <c r="H28" s="112">
        <f t="shared" si="1"/>
        <v>0.25</v>
      </c>
      <c r="I28" s="113">
        <f t="shared" si="2"/>
        <v>1194.5</v>
      </c>
      <c r="J28" s="83">
        <v>0</v>
      </c>
      <c r="K28" s="48">
        <f t="shared" si="3"/>
        <v>0</v>
      </c>
      <c r="L28" s="24">
        <f t="shared" si="4"/>
        <v>0</v>
      </c>
      <c r="M28" s="4"/>
      <c r="N28" s="1"/>
      <c r="O28" s="1"/>
      <c r="P28" s="1"/>
      <c r="Q28" s="1"/>
      <c r="R28" s="1"/>
      <c r="S28" s="1"/>
      <c r="T28" s="1"/>
      <c r="U28" s="1"/>
      <c r="V28" s="1"/>
    </row>
    <row r="29" spans="1:22" x14ac:dyDescent="0.4">
      <c r="A29" s="114" t="s">
        <v>61</v>
      </c>
      <c r="B29" s="189"/>
      <c r="C29" s="115">
        <v>2</v>
      </c>
      <c r="D29" s="115">
        <v>253</v>
      </c>
      <c r="E29" s="116">
        <v>0.18</v>
      </c>
      <c r="F29" s="115" t="s">
        <v>2</v>
      </c>
      <c r="G29" s="116">
        <v>1</v>
      </c>
      <c r="H29" s="117">
        <f>G29*E29</f>
        <v>0.18</v>
      </c>
      <c r="I29" s="118">
        <f>H29*$C$2</f>
        <v>860.04</v>
      </c>
      <c r="J29" s="81">
        <v>0</v>
      </c>
      <c r="K29" s="45">
        <f t="shared" si="3"/>
        <v>0</v>
      </c>
      <c r="L29" s="12">
        <f t="shared" si="4"/>
        <v>0</v>
      </c>
      <c r="M29" s="4"/>
      <c r="N29" s="1"/>
      <c r="O29" s="1"/>
      <c r="P29" s="1"/>
      <c r="Q29" s="1"/>
      <c r="R29" s="1"/>
      <c r="S29" s="1"/>
      <c r="T29" s="1"/>
      <c r="U29" s="1"/>
      <c r="V29" s="1"/>
    </row>
    <row r="30" spans="1:22" x14ac:dyDescent="0.4">
      <c r="A30" s="119" t="s">
        <v>62</v>
      </c>
      <c r="B30" s="190"/>
      <c r="C30" s="120"/>
      <c r="D30" s="120">
        <v>254</v>
      </c>
      <c r="E30" s="121">
        <v>0.24</v>
      </c>
      <c r="F30" s="120" t="s">
        <v>68</v>
      </c>
      <c r="G30" s="121">
        <v>1</v>
      </c>
      <c r="H30" s="122">
        <f>G30*E30</f>
        <v>0.24</v>
      </c>
      <c r="I30" s="123">
        <f t="shared" ref="I30:I37" si="21">H30*$C$2</f>
        <v>1146.72</v>
      </c>
      <c r="J30" s="82">
        <v>0</v>
      </c>
      <c r="K30" s="46">
        <f t="shared" si="3"/>
        <v>0</v>
      </c>
      <c r="L30" s="15">
        <f t="shared" si="4"/>
        <v>0</v>
      </c>
      <c r="M30" s="4"/>
      <c r="N30" s="1"/>
      <c r="O30" s="1"/>
      <c r="P30" s="1"/>
      <c r="Q30" s="1"/>
      <c r="R30" s="1"/>
      <c r="S30" s="1"/>
      <c r="T30" s="1"/>
      <c r="U30" s="1"/>
      <c r="V30" s="1"/>
    </row>
    <row r="31" spans="1:22" x14ac:dyDescent="0.4">
      <c r="A31" s="109" t="s">
        <v>63</v>
      </c>
      <c r="B31" s="184"/>
      <c r="C31" s="110">
        <v>2</v>
      </c>
      <c r="D31" s="110">
        <v>255</v>
      </c>
      <c r="E31" s="111">
        <v>0.19</v>
      </c>
      <c r="F31" s="110" t="s">
        <v>69</v>
      </c>
      <c r="G31" s="111">
        <v>1</v>
      </c>
      <c r="H31" s="112">
        <f t="shared" ref="H31:H37" si="22">G31*E31</f>
        <v>0.19</v>
      </c>
      <c r="I31" s="113">
        <f t="shared" si="21"/>
        <v>907.82</v>
      </c>
      <c r="J31" s="83">
        <v>0</v>
      </c>
      <c r="K31" s="48">
        <f t="shared" si="3"/>
        <v>0</v>
      </c>
      <c r="L31" s="24">
        <f t="shared" si="4"/>
        <v>0</v>
      </c>
      <c r="M31" s="4"/>
      <c r="N31" s="1"/>
      <c r="O31" s="1"/>
      <c r="P31" s="1"/>
      <c r="Q31" s="1"/>
      <c r="R31" s="1"/>
      <c r="S31" s="1"/>
      <c r="T31" s="1"/>
      <c r="U31" s="1"/>
      <c r="V31" s="1"/>
    </row>
    <row r="32" spans="1:22" x14ac:dyDescent="0.4">
      <c r="A32" s="114" t="s">
        <v>64</v>
      </c>
      <c r="B32" s="189"/>
      <c r="C32" s="115">
        <v>2</v>
      </c>
      <c r="D32" s="115">
        <v>260</v>
      </c>
      <c r="E32" s="116">
        <v>0.28999999999999998</v>
      </c>
      <c r="F32" s="115" t="s">
        <v>2</v>
      </c>
      <c r="G32" s="116">
        <v>1</v>
      </c>
      <c r="H32" s="117">
        <f t="shared" si="22"/>
        <v>0.28999999999999998</v>
      </c>
      <c r="I32" s="118">
        <f t="shared" si="21"/>
        <v>1385.62</v>
      </c>
      <c r="J32" s="81">
        <v>0</v>
      </c>
      <c r="K32" s="45">
        <f t="shared" si="3"/>
        <v>0</v>
      </c>
      <c r="L32" s="12">
        <f t="shared" si="4"/>
        <v>0</v>
      </c>
      <c r="M32" s="4"/>
      <c r="N32" s="1"/>
      <c r="O32" s="1"/>
      <c r="P32" s="1"/>
      <c r="Q32" s="1"/>
      <c r="R32" s="1"/>
      <c r="S32" s="1"/>
      <c r="T32" s="1"/>
      <c r="U32" s="1"/>
      <c r="V32" s="1"/>
    </row>
    <row r="33" spans="1:22" x14ac:dyDescent="0.4">
      <c r="A33" s="119" t="s">
        <v>65</v>
      </c>
      <c r="B33" s="190"/>
      <c r="C33" s="120">
        <v>2</v>
      </c>
      <c r="D33" s="120">
        <v>265</v>
      </c>
      <c r="E33" s="121">
        <v>0.63</v>
      </c>
      <c r="F33" s="120" t="s">
        <v>2</v>
      </c>
      <c r="G33" s="121">
        <v>1</v>
      </c>
      <c r="H33" s="122">
        <f t="shared" ref="H33" si="23">G33*E33</f>
        <v>0.63</v>
      </c>
      <c r="I33" s="123">
        <f t="shared" ref="I33" si="24">H33*$C$2</f>
        <v>3010.14</v>
      </c>
      <c r="J33" s="82">
        <v>0</v>
      </c>
      <c r="K33" s="46">
        <f t="shared" si="3"/>
        <v>0</v>
      </c>
      <c r="L33" s="15">
        <f t="shared" si="4"/>
        <v>0</v>
      </c>
      <c r="M33" s="4"/>
      <c r="N33" s="1"/>
      <c r="O33" s="1"/>
      <c r="P33" s="1"/>
      <c r="Q33" s="1"/>
      <c r="R33" s="1"/>
      <c r="S33" s="1"/>
      <c r="T33" s="1"/>
      <c r="U33" s="1"/>
      <c r="V33" s="1"/>
    </row>
    <row r="34" spans="1:22" x14ac:dyDescent="0.4">
      <c r="A34" s="219" t="s">
        <v>66</v>
      </c>
      <c r="B34" s="220"/>
      <c r="C34" s="221">
        <v>2</v>
      </c>
      <c r="D34" s="222">
        <v>270</v>
      </c>
      <c r="E34" s="222">
        <v>0.69</v>
      </c>
      <c r="F34" s="222" t="s">
        <v>2</v>
      </c>
      <c r="G34" s="223">
        <v>1</v>
      </c>
      <c r="H34" s="224">
        <f t="shared" si="22"/>
        <v>0.69</v>
      </c>
      <c r="I34" s="225">
        <f t="shared" si="21"/>
        <v>3296.8199999999997</v>
      </c>
      <c r="J34" s="226">
        <v>0</v>
      </c>
      <c r="K34" s="227">
        <f t="shared" si="0"/>
        <v>0</v>
      </c>
      <c r="L34" s="18">
        <f t="shared" ref="L34:L37" si="25">J34*I34</f>
        <v>0</v>
      </c>
      <c r="M34" s="4"/>
      <c r="N34" s="1"/>
      <c r="O34" s="1"/>
      <c r="P34" s="1"/>
      <c r="Q34" s="1"/>
      <c r="R34" s="1"/>
      <c r="S34" s="1"/>
      <c r="T34" s="1"/>
      <c r="U34" s="1"/>
      <c r="V34" s="1"/>
    </row>
    <row r="35" spans="1:22" hidden="1" x14ac:dyDescent="0.4">
      <c r="A35" s="53" t="s">
        <v>33</v>
      </c>
      <c r="B35" s="191"/>
      <c r="C35" s="59">
        <v>2</v>
      </c>
      <c r="D35" s="60">
        <v>252</v>
      </c>
      <c r="E35" s="62">
        <v>0.26</v>
      </c>
      <c r="F35" s="59" t="s">
        <v>2</v>
      </c>
      <c r="G35" s="62">
        <v>1</v>
      </c>
      <c r="H35" s="77">
        <f t="shared" si="22"/>
        <v>0.26</v>
      </c>
      <c r="I35" s="78">
        <f t="shared" si="21"/>
        <v>1242.28</v>
      </c>
      <c r="J35" s="38">
        <v>0</v>
      </c>
      <c r="K35" s="45">
        <f t="shared" si="0"/>
        <v>0</v>
      </c>
      <c r="L35" s="12">
        <f t="shared" si="25"/>
        <v>0</v>
      </c>
      <c r="M35" s="4"/>
      <c r="N35" s="1"/>
      <c r="O35" s="1"/>
      <c r="P35" s="1"/>
      <c r="Q35" s="1"/>
      <c r="R35" s="1"/>
      <c r="S35" s="1"/>
      <c r="T35" s="1"/>
      <c r="U35" s="1"/>
      <c r="V35" s="1"/>
    </row>
    <row r="36" spans="1:22" hidden="1" x14ac:dyDescent="0.4">
      <c r="A36" s="52" t="s">
        <v>34</v>
      </c>
      <c r="B36" s="192"/>
      <c r="C36" s="57">
        <v>2</v>
      </c>
      <c r="D36" s="58">
        <v>253</v>
      </c>
      <c r="E36" s="61">
        <v>0.18</v>
      </c>
      <c r="F36" s="57" t="s">
        <v>2</v>
      </c>
      <c r="G36" s="61">
        <v>1</v>
      </c>
      <c r="H36" s="13">
        <f t="shared" si="22"/>
        <v>0.18</v>
      </c>
      <c r="I36" s="14">
        <f t="shared" si="21"/>
        <v>860.04</v>
      </c>
      <c r="J36" s="38">
        <v>0</v>
      </c>
      <c r="K36" s="45">
        <f t="shared" si="0"/>
        <v>0</v>
      </c>
      <c r="L36" s="12">
        <f t="shared" si="25"/>
        <v>0</v>
      </c>
      <c r="M36" s="4"/>
      <c r="N36" s="1"/>
      <c r="O36" s="1"/>
      <c r="P36" s="1"/>
      <c r="Q36" s="1"/>
      <c r="R36" s="1"/>
      <c r="S36" s="1"/>
      <c r="T36" s="1"/>
      <c r="U36" s="1"/>
      <c r="V36" s="1"/>
    </row>
    <row r="37" spans="1:22" hidden="1" x14ac:dyDescent="0.4">
      <c r="A37" s="52" t="s">
        <v>35</v>
      </c>
      <c r="B37" s="192"/>
      <c r="C37" s="63"/>
      <c r="D37" s="58">
        <v>254</v>
      </c>
      <c r="E37" s="61">
        <v>0.26</v>
      </c>
      <c r="F37" s="57" t="s">
        <v>30</v>
      </c>
      <c r="G37" s="61">
        <v>1</v>
      </c>
      <c r="H37" s="16">
        <f t="shared" si="22"/>
        <v>0.26</v>
      </c>
      <c r="I37" s="17">
        <f t="shared" si="21"/>
        <v>1242.28</v>
      </c>
      <c r="J37" s="37">
        <v>0</v>
      </c>
      <c r="K37" s="47">
        <f t="shared" si="0"/>
        <v>0</v>
      </c>
      <c r="L37" s="18">
        <f t="shared" si="25"/>
        <v>0</v>
      </c>
      <c r="M37" s="4"/>
      <c r="N37" s="1"/>
      <c r="O37" s="1"/>
      <c r="P37" s="1"/>
      <c r="Q37" s="1"/>
      <c r="R37" s="1"/>
      <c r="S37" s="1"/>
      <c r="T37" s="1"/>
      <c r="U37" s="1"/>
      <c r="V37" s="1"/>
    </row>
    <row r="38" spans="1:22" x14ac:dyDescent="0.4">
      <c r="A38" s="4"/>
      <c r="B38" s="2"/>
      <c r="C38" s="2"/>
      <c r="D38" s="2"/>
      <c r="E38" s="19"/>
      <c r="F38" s="2"/>
      <c r="G38" s="2"/>
      <c r="H38" s="19"/>
      <c r="I38" s="2"/>
      <c r="J38" s="20"/>
      <c r="K38" s="20"/>
      <c r="L38" s="4"/>
      <c r="M38" s="4"/>
      <c r="N38" s="20"/>
      <c r="O38" s="35"/>
      <c r="P38" s="4"/>
      <c r="Q38" s="4"/>
      <c r="R38" s="4"/>
      <c r="S38" s="4"/>
      <c r="T38" s="1"/>
      <c r="U38" s="1"/>
      <c r="V38" s="1"/>
    </row>
    <row r="39" spans="1:22" x14ac:dyDescent="0.4">
      <c r="A39" s="228" t="s">
        <v>203</v>
      </c>
      <c r="B39" s="229"/>
      <c r="C39" s="231"/>
      <c r="D39" s="231"/>
      <c r="E39" s="232"/>
      <c r="F39" s="231"/>
      <c r="G39" s="231"/>
      <c r="H39" s="232"/>
      <c r="I39" s="231"/>
      <c r="J39" s="233"/>
      <c r="K39" s="233"/>
      <c r="L39" s="230"/>
      <c r="M39" s="4"/>
      <c r="N39" s="20"/>
      <c r="O39" s="35"/>
      <c r="P39" s="4"/>
      <c r="Q39" s="4"/>
      <c r="R39" s="4"/>
      <c r="S39" s="4"/>
      <c r="T39" s="1"/>
      <c r="U39" s="1"/>
      <c r="V39" s="1"/>
    </row>
    <row r="40" spans="1:22" x14ac:dyDescent="0.4">
      <c r="A40" s="129" t="s">
        <v>204</v>
      </c>
      <c r="B40" s="194"/>
      <c r="C40" s="130"/>
      <c r="D40" s="130">
        <v>411</v>
      </c>
      <c r="E40" s="131">
        <v>0.11</v>
      </c>
      <c r="F40" s="130" t="s">
        <v>199</v>
      </c>
      <c r="G40" s="131">
        <v>1</v>
      </c>
      <c r="H40" s="132">
        <f t="shared" ref="H40:H68" si="26">G40*E40</f>
        <v>0.11</v>
      </c>
      <c r="I40" s="133">
        <f t="shared" ref="I40:I68" si="27">H40*$C$2</f>
        <v>525.58000000000004</v>
      </c>
      <c r="J40" s="81">
        <v>0</v>
      </c>
      <c r="K40" s="45">
        <f t="shared" ref="K40:K42" si="28">J40*H40</f>
        <v>0</v>
      </c>
      <c r="L40" s="12">
        <f t="shared" ref="L40:L42" si="29">J40*I40</f>
        <v>0</v>
      </c>
      <c r="M40" s="4"/>
      <c r="N40" s="20"/>
      <c r="O40" s="35"/>
      <c r="P40" s="4"/>
      <c r="Q40" s="4"/>
      <c r="R40" s="4"/>
      <c r="S40" s="4"/>
      <c r="T40" s="1"/>
      <c r="U40" s="1"/>
      <c r="V40" s="1"/>
    </row>
    <row r="41" spans="1:22" x14ac:dyDescent="0.4">
      <c r="A41" s="129" t="s">
        <v>205</v>
      </c>
      <c r="B41" s="194"/>
      <c r="C41" s="130">
        <v>1</v>
      </c>
      <c r="D41" s="130">
        <v>416</v>
      </c>
      <c r="E41" s="131">
        <v>0.98</v>
      </c>
      <c r="F41" s="130" t="s">
        <v>199</v>
      </c>
      <c r="G41" s="131">
        <v>1</v>
      </c>
      <c r="H41" s="132">
        <f t="shared" si="26"/>
        <v>0.98</v>
      </c>
      <c r="I41" s="133">
        <f t="shared" si="27"/>
        <v>4682.4399999999996</v>
      </c>
      <c r="J41" s="81">
        <v>0</v>
      </c>
      <c r="K41" s="45">
        <f t="shared" si="28"/>
        <v>0</v>
      </c>
      <c r="L41" s="12">
        <f t="shared" si="29"/>
        <v>0</v>
      </c>
      <c r="M41" s="4"/>
      <c r="N41" s="20"/>
      <c r="O41" s="35"/>
      <c r="P41" s="4"/>
      <c r="Q41" s="4"/>
      <c r="R41" s="4"/>
      <c r="S41" s="4"/>
      <c r="T41" s="1"/>
      <c r="U41" s="1"/>
      <c r="V41" s="1"/>
    </row>
    <row r="42" spans="1:22" x14ac:dyDescent="0.4">
      <c r="A42" s="134" t="s">
        <v>206</v>
      </c>
      <c r="B42" s="195"/>
      <c r="C42" s="135">
        <v>1</v>
      </c>
      <c r="D42" s="135">
        <v>420</v>
      </c>
      <c r="E42" s="136">
        <v>0.21</v>
      </c>
      <c r="F42" s="135" t="s">
        <v>232</v>
      </c>
      <c r="G42" s="136">
        <v>1</v>
      </c>
      <c r="H42" s="137">
        <f t="shared" si="26"/>
        <v>0.21</v>
      </c>
      <c r="I42" s="138">
        <f t="shared" si="27"/>
        <v>1003.38</v>
      </c>
      <c r="J42" s="82">
        <v>0</v>
      </c>
      <c r="K42" s="46">
        <f t="shared" si="28"/>
        <v>0</v>
      </c>
      <c r="L42" s="15">
        <f t="shared" si="29"/>
        <v>0</v>
      </c>
      <c r="M42" s="4"/>
      <c r="N42" s="20"/>
      <c r="O42" s="35"/>
      <c r="P42" s="4"/>
      <c r="Q42" s="4"/>
      <c r="R42" s="4"/>
      <c r="S42" s="4"/>
      <c r="T42" s="1"/>
      <c r="U42" s="1"/>
      <c r="V42" s="1"/>
    </row>
    <row r="43" spans="1:22" x14ac:dyDescent="0.4">
      <c r="A43" s="124" t="s">
        <v>207</v>
      </c>
      <c r="B43" s="193"/>
      <c r="C43" s="125">
        <v>1</v>
      </c>
      <c r="D43" s="125">
        <v>430</v>
      </c>
      <c r="E43" s="126">
        <v>0.28000000000000003</v>
      </c>
      <c r="F43" s="125" t="s">
        <v>6</v>
      </c>
      <c r="G43" s="126">
        <v>1</v>
      </c>
      <c r="H43" s="127">
        <f t="shared" si="26"/>
        <v>0.28000000000000003</v>
      </c>
      <c r="I43" s="128">
        <f t="shared" si="27"/>
        <v>1337.8400000000001</v>
      </c>
      <c r="J43" s="83">
        <v>0</v>
      </c>
      <c r="K43" s="48">
        <f t="shared" ref="K43:K51" si="30">J43*H43</f>
        <v>0</v>
      </c>
      <c r="L43" s="24">
        <f t="shared" ref="L43:L51" si="31">J43*I43</f>
        <v>0</v>
      </c>
      <c r="M43" s="4"/>
      <c r="N43" s="20"/>
      <c r="O43" s="35"/>
      <c r="P43" s="4"/>
      <c r="Q43" s="4"/>
      <c r="R43" s="4"/>
      <c r="S43" s="4"/>
      <c r="T43" s="1"/>
      <c r="U43" s="1"/>
      <c r="V43" s="1"/>
    </row>
    <row r="44" spans="1:22" x14ac:dyDescent="0.4">
      <c r="A44" s="129" t="s">
        <v>208</v>
      </c>
      <c r="B44" s="194"/>
      <c r="C44" s="130">
        <v>1</v>
      </c>
      <c r="D44" s="130">
        <v>431</v>
      </c>
      <c r="E44" s="131">
        <v>0.33</v>
      </c>
      <c r="F44" s="130" t="s">
        <v>233</v>
      </c>
      <c r="G44" s="131">
        <v>1</v>
      </c>
      <c r="H44" s="132">
        <f t="shared" si="26"/>
        <v>0.33</v>
      </c>
      <c r="I44" s="133">
        <f t="shared" si="27"/>
        <v>1576.74</v>
      </c>
      <c r="J44" s="81">
        <v>0</v>
      </c>
      <c r="K44" s="45">
        <f t="shared" si="30"/>
        <v>0</v>
      </c>
      <c r="L44" s="12">
        <f t="shared" si="31"/>
        <v>0</v>
      </c>
      <c r="M44" s="4"/>
      <c r="N44" s="20"/>
      <c r="O44" s="35"/>
      <c r="P44" s="4"/>
      <c r="Q44" s="4"/>
      <c r="R44" s="4"/>
      <c r="S44" s="4"/>
      <c r="T44" s="1"/>
      <c r="U44" s="1"/>
      <c r="V44" s="1"/>
    </row>
    <row r="45" spans="1:22" x14ac:dyDescent="0.4">
      <c r="A45" s="134" t="s">
        <v>209</v>
      </c>
      <c r="B45" s="195"/>
      <c r="C45" s="135"/>
      <c r="D45" s="135">
        <v>432</v>
      </c>
      <c r="E45" s="136">
        <v>1.25</v>
      </c>
      <c r="F45" s="135" t="s">
        <v>258</v>
      </c>
      <c r="G45" s="136">
        <v>1</v>
      </c>
      <c r="H45" s="137">
        <f t="shared" si="26"/>
        <v>1.25</v>
      </c>
      <c r="I45" s="138">
        <f t="shared" si="27"/>
        <v>5972.5</v>
      </c>
      <c r="J45" s="82">
        <v>0</v>
      </c>
      <c r="K45" s="46">
        <f t="shared" si="30"/>
        <v>0</v>
      </c>
      <c r="L45" s="15">
        <f t="shared" si="31"/>
        <v>0</v>
      </c>
      <c r="M45" s="4"/>
      <c r="N45" s="20"/>
      <c r="O45" s="35"/>
      <c r="P45" s="4"/>
      <c r="Q45" s="4"/>
      <c r="R45" s="4"/>
      <c r="S45" s="4"/>
      <c r="T45" s="1"/>
      <c r="U45" s="1"/>
      <c r="V45" s="1"/>
    </row>
    <row r="46" spans="1:22" x14ac:dyDescent="0.4">
      <c r="A46" s="124" t="s">
        <v>210</v>
      </c>
      <c r="B46" s="193"/>
      <c r="C46" s="125">
        <v>1</v>
      </c>
      <c r="D46" s="125">
        <v>433</v>
      </c>
      <c r="E46" s="126">
        <v>2.2200000000000002</v>
      </c>
      <c r="F46" s="125" t="s">
        <v>234</v>
      </c>
      <c r="G46" s="126">
        <v>1</v>
      </c>
      <c r="H46" s="127">
        <f t="shared" si="26"/>
        <v>2.2200000000000002</v>
      </c>
      <c r="I46" s="128">
        <f t="shared" si="27"/>
        <v>10607.160000000002</v>
      </c>
      <c r="J46" s="83">
        <v>0</v>
      </c>
      <c r="K46" s="48">
        <f t="shared" si="30"/>
        <v>0</v>
      </c>
      <c r="L46" s="24">
        <f t="shared" si="31"/>
        <v>0</v>
      </c>
      <c r="M46" s="4"/>
      <c r="N46" s="20"/>
      <c r="O46" s="35"/>
      <c r="P46" s="4"/>
      <c r="Q46" s="4"/>
      <c r="R46" s="4"/>
      <c r="S46" s="4"/>
      <c r="T46" s="1"/>
      <c r="U46" s="1"/>
      <c r="V46" s="1"/>
    </row>
    <row r="47" spans="1:22" x14ac:dyDescent="0.4">
      <c r="A47" s="129" t="s">
        <v>211</v>
      </c>
      <c r="B47" s="194"/>
      <c r="C47" s="130">
        <v>1</v>
      </c>
      <c r="D47" s="130">
        <v>434</v>
      </c>
      <c r="E47" s="130">
        <v>1.64</v>
      </c>
      <c r="F47" s="130" t="s">
        <v>5</v>
      </c>
      <c r="G47" s="131">
        <v>1</v>
      </c>
      <c r="H47" s="132">
        <f t="shared" si="26"/>
        <v>1.64</v>
      </c>
      <c r="I47" s="133">
        <f t="shared" si="27"/>
        <v>7835.9199999999992</v>
      </c>
      <c r="J47" s="81">
        <v>0</v>
      </c>
      <c r="K47" s="45">
        <f t="shared" si="30"/>
        <v>0</v>
      </c>
      <c r="L47" s="12">
        <f t="shared" si="31"/>
        <v>0</v>
      </c>
      <c r="M47" s="4"/>
      <c r="N47" s="20"/>
      <c r="O47" s="35"/>
      <c r="P47" s="4"/>
      <c r="Q47" s="4"/>
      <c r="R47" s="4"/>
      <c r="S47" s="4"/>
      <c r="T47" s="1"/>
      <c r="U47" s="1"/>
      <c r="V47" s="1"/>
    </row>
    <row r="48" spans="1:22" x14ac:dyDescent="0.4">
      <c r="A48" s="134" t="s">
        <v>212</v>
      </c>
      <c r="B48" s="195"/>
      <c r="C48" s="135">
        <v>1</v>
      </c>
      <c r="D48" s="135">
        <v>435</v>
      </c>
      <c r="E48" s="135">
        <v>3.58</v>
      </c>
      <c r="F48" s="135" t="s">
        <v>5</v>
      </c>
      <c r="G48" s="136">
        <v>1</v>
      </c>
      <c r="H48" s="137">
        <f t="shared" si="26"/>
        <v>3.58</v>
      </c>
      <c r="I48" s="138">
        <f t="shared" si="27"/>
        <v>17105.240000000002</v>
      </c>
      <c r="J48" s="82">
        <v>0</v>
      </c>
      <c r="K48" s="46">
        <f t="shared" si="30"/>
        <v>0</v>
      </c>
      <c r="L48" s="15">
        <f t="shared" si="31"/>
        <v>0</v>
      </c>
      <c r="M48" s="4"/>
      <c r="N48" s="20"/>
      <c r="O48" s="35"/>
      <c r="P48" s="4"/>
      <c r="Q48" s="4"/>
      <c r="R48" s="4"/>
      <c r="S48" s="4"/>
      <c r="T48" s="1"/>
      <c r="U48" s="1"/>
      <c r="V48" s="1"/>
    </row>
    <row r="49" spans="1:22" x14ac:dyDescent="0.4">
      <c r="A49" s="124" t="s">
        <v>213</v>
      </c>
      <c r="B49" s="193"/>
      <c r="C49" s="125">
        <v>1</v>
      </c>
      <c r="D49" s="125">
        <v>436</v>
      </c>
      <c r="E49" s="125">
        <v>1.5</v>
      </c>
      <c r="F49" s="125" t="s">
        <v>5</v>
      </c>
      <c r="G49" s="126">
        <v>1</v>
      </c>
      <c r="H49" s="127">
        <f t="shared" si="26"/>
        <v>1.5</v>
      </c>
      <c r="I49" s="128">
        <f t="shared" si="27"/>
        <v>7167</v>
      </c>
      <c r="J49" s="83">
        <v>0</v>
      </c>
      <c r="K49" s="48">
        <f t="shared" si="30"/>
        <v>0</v>
      </c>
      <c r="L49" s="24">
        <f t="shared" si="31"/>
        <v>0</v>
      </c>
      <c r="M49" s="4"/>
      <c r="N49" s="20"/>
      <c r="O49" s="35"/>
      <c r="P49" s="4"/>
      <c r="Q49" s="4"/>
      <c r="R49" s="4"/>
      <c r="S49" s="4"/>
      <c r="T49" s="1"/>
      <c r="U49" s="1"/>
      <c r="V49" s="1"/>
    </row>
    <row r="50" spans="1:22" x14ac:dyDescent="0.4">
      <c r="A50" s="129" t="s">
        <v>214</v>
      </c>
      <c r="B50" s="194"/>
      <c r="C50" s="130">
        <v>1</v>
      </c>
      <c r="D50" s="130">
        <v>437</v>
      </c>
      <c r="E50" s="130">
        <v>1.1599999999999999</v>
      </c>
      <c r="F50" s="130" t="s">
        <v>5</v>
      </c>
      <c r="G50" s="131">
        <v>1</v>
      </c>
      <c r="H50" s="132">
        <f t="shared" si="26"/>
        <v>1.1599999999999999</v>
      </c>
      <c r="I50" s="133">
        <f t="shared" si="27"/>
        <v>5542.48</v>
      </c>
      <c r="J50" s="81">
        <v>0</v>
      </c>
      <c r="K50" s="45">
        <f t="shared" si="30"/>
        <v>0</v>
      </c>
      <c r="L50" s="12">
        <f t="shared" si="31"/>
        <v>0</v>
      </c>
      <c r="M50" s="4"/>
      <c r="N50" s="20"/>
      <c r="O50" s="35"/>
      <c r="P50" s="4"/>
      <c r="Q50" s="4"/>
      <c r="R50" s="4"/>
      <c r="S50" s="4"/>
      <c r="T50" s="1"/>
      <c r="U50" s="1"/>
      <c r="V50" s="1"/>
    </row>
    <row r="51" spans="1:22" x14ac:dyDescent="0.4">
      <c r="A51" s="134" t="s">
        <v>215</v>
      </c>
      <c r="B51" s="195"/>
      <c r="C51" s="135">
        <v>1</v>
      </c>
      <c r="D51" s="135">
        <v>440</v>
      </c>
      <c r="E51" s="135">
        <v>2.93</v>
      </c>
      <c r="F51" s="135" t="s">
        <v>5</v>
      </c>
      <c r="G51" s="136">
        <v>1</v>
      </c>
      <c r="H51" s="137">
        <f t="shared" si="26"/>
        <v>2.93</v>
      </c>
      <c r="I51" s="138">
        <f t="shared" si="27"/>
        <v>13999.54</v>
      </c>
      <c r="J51" s="82">
        <v>0</v>
      </c>
      <c r="K51" s="46">
        <f t="shared" si="30"/>
        <v>0</v>
      </c>
      <c r="L51" s="15">
        <f t="shared" si="31"/>
        <v>0</v>
      </c>
      <c r="M51" s="4"/>
      <c r="N51" s="20"/>
      <c r="O51" s="35"/>
      <c r="P51" s="4"/>
      <c r="Q51" s="4"/>
      <c r="R51" s="4"/>
      <c r="S51" s="4"/>
      <c r="T51" s="1"/>
      <c r="U51" s="1"/>
      <c r="V51" s="1"/>
    </row>
    <row r="52" spans="1:22" x14ac:dyDescent="0.4">
      <c r="A52" s="124" t="s">
        <v>216</v>
      </c>
      <c r="B52" s="193"/>
      <c r="C52" s="125">
        <v>1</v>
      </c>
      <c r="D52" s="125">
        <v>445</v>
      </c>
      <c r="E52" s="125">
        <v>0.08</v>
      </c>
      <c r="F52" s="125" t="s">
        <v>235</v>
      </c>
      <c r="G52" s="126">
        <v>1</v>
      </c>
      <c r="H52" s="127">
        <f t="shared" si="26"/>
        <v>0.08</v>
      </c>
      <c r="I52" s="128">
        <f t="shared" si="27"/>
        <v>382.24</v>
      </c>
      <c r="J52" s="83">
        <v>0</v>
      </c>
      <c r="K52" s="48">
        <f t="shared" ref="K52:K55" si="32">J52*H52</f>
        <v>0</v>
      </c>
      <c r="L52" s="24">
        <f t="shared" ref="L52:L55" si="33">J52*I52</f>
        <v>0</v>
      </c>
      <c r="M52" s="4"/>
      <c r="N52" s="20"/>
      <c r="O52" s="35"/>
      <c r="P52" s="4"/>
      <c r="Q52" s="4"/>
      <c r="R52" s="4"/>
      <c r="S52" s="4"/>
      <c r="T52" s="1"/>
      <c r="U52" s="1"/>
      <c r="V52" s="1"/>
    </row>
    <row r="53" spans="1:22" x14ac:dyDescent="0.4">
      <c r="A53" s="129" t="s">
        <v>217</v>
      </c>
      <c r="B53" s="194"/>
      <c r="C53" s="214">
        <v>1</v>
      </c>
      <c r="D53" s="215">
        <v>452</v>
      </c>
      <c r="E53" s="131">
        <v>0.06</v>
      </c>
      <c r="F53" s="215" t="s">
        <v>235</v>
      </c>
      <c r="G53" s="132">
        <v>1</v>
      </c>
      <c r="H53" s="132">
        <f t="shared" si="26"/>
        <v>0.06</v>
      </c>
      <c r="I53" s="133">
        <f t="shared" si="27"/>
        <v>286.68</v>
      </c>
      <c r="J53" s="81">
        <v>0</v>
      </c>
      <c r="K53" s="45">
        <f t="shared" si="32"/>
        <v>0</v>
      </c>
      <c r="L53" s="12">
        <f t="shared" si="33"/>
        <v>0</v>
      </c>
      <c r="M53" s="4"/>
      <c r="N53" s="20"/>
      <c r="O53" s="35"/>
      <c r="P53" s="4"/>
      <c r="Q53" s="4"/>
      <c r="R53" s="4"/>
      <c r="S53" s="4"/>
      <c r="T53" s="1"/>
      <c r="U53" s="1"/>
      <c r="V53" s="1"/>
    </row>
    <row r="54" spans="1:22" x14ac:dyDescent="0.4">
      <c r="A54" s="134" t="s">
        <v>257</v>
      </c>
      <c r="B54" s="195"/>
      <c r="C54" s="135" t="s">
        <v>253</v>
      </c>
      <c r="D54" s="135">
        <v>453</v>
      </c>
      <c r="E54" s="136">
        <v>0.28000000000000003</v>
      </c>
      <c r="F54" s="135" t="s">
        <v>236</v>
      </c>
      <c r="G54" s="136">
        <v>1</v>
      </c>
      <c r="H54" s="137">
        <f t="shared" si="26"/>
        <v>0.28000000000000003</v>
      </c>
      <c r="I54" s="138">
        <f t="shared" si="27"/>
        <v>1337.8400000000001</v>
      </c>
      <c r="J54" s="82">
        <v>0</v>
      </c>
      <c r="K54" s="46">
        <f t="shared" si="32"/>
        <v>0</v>
      </c>
      <c r="L54" s="15">
        <f t="shared" si="33"/>
        <v>0</v>
      </c>
      <c r="M54" s="4"/>
      <c r="N54" s="20"/>
      <c r="O54" s="35"/>
      <c r="P54" s="4"/>
      <c r="Q54" s="4"/>
      <c r="R54" s="4"/>
      <c r="S54" s="4"/>
      <c r="T54" s="1"/>
      <c r="U54" s="1"/>
      <c r="V54" s="1"/>
    </row>
    <row r="55" spans="1:22" x14ac:dyDescent="0.4">
      <c r="A55" s="124" t="s">
        <v>218</v>
      </c>
      <c r="B55" s="193"/>
      <c r="C55" s="125">
        <v>1</v>
      </c>
      <c r="D55" s="125">
        <v>454</v>
      </c>
      <c r="E55" s="126">
        <v>0.15</v>
      </c>
      <c r="F55" s="125" t="s">
        <v>236</v>
      </c>
      <c r="G55" s="126">
        <v>1</v>
      </c>
      <c r="H55" s="127">
        <f t="shared" si="26"/>
        <v>0.15</v>
      </c>
      <c r="I55" s="128">
        <f t="shared" si="27"/>
        <v>716.69999999999993</v>
      </c>
      <c r="J55" s="83">
        <v>0</v>
      </c>
      <c r="K55" s="48">
        <f t="shared" si="32"/>
        <v>0</v>
      </c>
      <c r="L55" s="24">
        <f t="shared" si="33"/>
        <v>0</v>
      </c>
      <c r="M55" s="4"/>
      <c r="N55" s="20"/>
      <c r="O55" s="35"/>
      <c r="P55" s="4"/>
      <c r="Q55" s="4"/>
      <c r="R55" s="4"/>
      <c r="S55" s="4"/>
      <c r="T55" s="1"/>
      <c r="U55" s="1"/>
      <c r="V55" s="1"/>
    </row>
    <row r="56" spans="1:22" x14ac:dyDescent="0.4">
      <c r="A56" s="129" t="s">
        <v>219</v>
      </c>
      <c r="B56" s="194"/>
      <c r="C56" s="130">
        <v>1</v>
      </c>
      <c r="D56" s="130">
        <v>462</v>
      </c>
      <c r="E56" s="130">
        <v>0.15</v>
      </c>
      <c r="F56" s="130" t="s">
        <v>236</v>
      </c>
      <c r="G56" s="131">
        <v>1</v>
      </c>
      <c r="H56" s="132">
        <f t="shared" si="26"/>
        <v>0.15</v>
      </c>
      <c r="I56" s="133">
        <f t="shared" si="27"/>
        <v>716.69999999999993</v>
      </c>
      <c r="J56" s="81">
        <v>0</v>
      </c>
      <c r="K56" s="45">
        <f t="shared" ref="K56:K68" si="34">J56*H56</f>
        <v>0</v>
      </c>
      <c r="L56" s="12">
        <f t="shared" ref="L56:L68" si="35">J56*I56</f>
        <v>0</v>
      </c>
      <c r="M56" s="4"/>
      <c r="N56" s="20"/>
      <c r="O56" s="35"/>
      <c r="P56" s="4"/>
      <c r="Q56" s="4"/>
      <c r="R56" s="4"/>
      <c r="S56" s="4"/>
      <c r="T56" s="1"/>
      <c r="U56" s="1"/>
      <c r="V56" s="1"/>
    </row>
    <row r="57" spans="1:22" x14ac:dyDescent="0.4">
      <c r="A57" s="134" t="s">
        <v>220</v>
      </c>
      <c r="B57" s="195"/>
      <c r="C57" s="135">
        <v>1</v>
      </c>
      <c r="D57" s="135">
        <v>465</v>
      </c>
      <c r="E57" s="135">
        <v>1.33</v>
      </c>
      <c r="F57" s="135" t="s">
        <v>5</v>
      </c>
      <c r="G57" s="136">
        <v>1</v>
      </c>
      <c r="H57" s="137">
        <f t="shared" si="26"/>
        <v>1.33</v>
      </c>
      <c r="I57" s="138">
        <f t="shared" si="27"/>
        <v>6354.7400000000007</v>
      </c>
      <c r="J57" s="82">
        <v>0</v>
      </c>
      <c r="K57" s="46">
        <f t="shared" si="34"/>
        <v>0</v>
      </c>
      <c r="L57" s="15">
        <f t="shared" si="35"/>
        <v>0</v>
      </c>
      <c r="M57" s="4"/>
      <c r="N57" s="20"/>
      <c r="O57" s="35"/>
      <c r="P57" s="4"/>
      <c r="Q57" s="4"/>
      <c r="R57" s="4"/>
      <c r="S57" s="4"/>
      <c r="T57" s="1"/>
      <c r="U57" s="1"/>
      <c r="V57" s="1"/>
    </row>
    <row r="58" spans="1:22" x14ac:dyDescent="0.4">
      <c r="A58" s="124" t="s">
        <v>221</v>
      </c>
      <c r="B58" s="193"/>
      <c r="C58" s="125" t="s">
        <v>252</v>
      </c>
      <c r="D58" s="125">
        <v>466</v>
      </c>
      <c r="E58" s="125">
        <v>33.770000000000003</v>
      </c>
      <c r="F58" s="125" t="s">
        <v>237</v>
      </c>
      <c r="G58" s="126">
        <v>1</v>
      </c>
      <c r="H58" s="127">
        <f t="shared" si="26"/>
        <v>33.770000000000003</v>
      </c>
      <c r="I58" s="128">
        <f t="shared" si="27"/>
        <v>161353.06000000003</v>
      </c>
      <c r="J58" s="83">
        <v>0</v>
      </c>
      <c r="K58" s="48">
        <f t="shared" si="34"/>
        <v>0</v>
      </c>
      <c r="L58" s="24">
        <f t="shared" si="35"/>
        <v>0</v>
      </c>
      <c r="M58" s="4"/>
      <c r="N58" s="20"/>
      <c r="O58" s="35"/>
      <c r="P58" s="4"/>
      <c r="Q58" s="4"/>
      <c r="R58" s="4"/>
      <c r="S58" s="4"/>
      <c r="T58" s="1"/>
      <c r="U58" s="1"/>
      <c r="V58" s="1"/>
    </row>
    <row r="59" spans="1:22" x14ac:dyDescent="0.4">
      <c r="A59" s="129" t="s">
        <v>222</v>
      </c>
      <c r="B59" s="194"/>
      <c r="C59" s="214" t="s">
        <v>252</v>
      </c>
      <c r="D59" s="215">
        <v>470</v>
      </c>
      <c r="E59" s="130">
        <v>0.82</v>
      </c>
      <c r="F59" s="215" t="s">
        <v>236</v>
      </c>
      <c r="G59" s="132">
        <v>1</v>
      </c>
      <c r="H59" s="132">
        <f t="shared" si="26"/>
        <v>0.82</v>
      </c>
      <c r="I59" s="133">
        <f t="shared" si="27"/>
        <v>3917.9599999999996</v>
      </c>
      <c r="J59" s="81">
        <v>0</v>
      </c>
      <c r="K59" s="45">
        <f t="shared" si="34"/>
        <v>0</v>
      </c>
      <c r="L59" s="12">
        <f t="shared" si="35"/>
        <v>0</v>
      </c>
      <c r="M59" s="4"/>
      <c r="N59" s="20"/>
      <c r="O59" s="35"/>
      <c r="P59" s="4"/>
      <c r="Q59" s="4"/>
      <c r="R59" s="4"/>
      <c r="S59" s="4"/>
      <c r="T59" s="1"/>
      <c r="U59" s="1"/>
      <c r="V59" s="1"/>
    </row>
    <row r="60" spans="1:22" x14ac:dyDescent="0.4">
      <c r="A60" s="134" t="s">
        <v>223</v>
      </c>
      <c r="B60" s="195"/>
      <c r="C60" s="135">
        <v>2</v>
      </c>
      <c r="D60" s="135">
        <v>473</v>
      </c>
      <c r="E60" s="135">
        <v>22.61</v>
      </c>
      <c r="F60" s="135" t="s">
        <v>5</v>
      </c>
      <c r="G60" s="136">
        <v>1</v>
      </c>
      <c r="H60" s="137">
        <f t="shared" si="26"/>
        <v>22.61</v>
      </c>
      <c r="I60" s="138">
        <f t="shared" si="27"/>
        <v>108030.58</v>
      </c>
      <c r="J60" s="82">
        <v>0</v>
      </c>
      <c r="K60" s="46">
        <f t="shared" si="34"/>
        <v>0</v>
      </c>
      <c r="L60" s="15">
        <f t="shared" si="35"/>
        <v>0</v>
      </c>
      <c r="M60" s="4"/>
      <c r="N60" s="20"/>
      <c r="O60" s="35"/>
      <c r="P60" s="4"/>
      <c r="Q60" s="4"/>
      <c r="R60" s="4"/>
      <c r="S60" s="4"/>
      <c r="T60" s="1"/>
      <c r="U60" s="1"/>
      <c r="V60" s="1"/>
    </row>
    <row r="61" spans="1:22" x14ac:dyDescent="0.4">
      <c r="A61" s="124" t="s">
        <v>224</v>
      </c>
      <c r="B61" s="193"/>
      <c r="C61" s="125">
        <v>1</v>
      </c>
      <c r="D61" s="125">
        <v>480</v>
      </c>
      <c r="E61" s="125">
        <v>3.95</v>
      </c>
      <c r="F61" s="125" t="s">
        <v>199</v>
      </c>
      <c r="G61" s="126">
        <v>1</v>
      </c>
      <c r="H61" s="127">
        <f t="shared" si="26"/>
        <v>3.95</v>
      </c>
      <c r="I61" s="128">
        <f t="shared" si="27"/>
        <v>18873.100000000002</v>
      </c>
      <c r="J61" s="81">
        <v>0</v>
      </c>
      <c r="K61" s="45">
        <f t="shared" si="34"/>
        <v>0</v>
      </c>
      <c r="L61" s="12">
        <f t="shared" si="35"/>
        <v>0</v>
      </c>
      <c r="M61" s="4"/>
      <c r="N61" s="20"/>
      <c r="O61" s="35"/>
      <c r="P61" s="4"/>
      <c r="Q61" s="4"/>
      <c r="R61" s="4"/>
      <c r="S61" s="4"/>
      <c r="T61" s="1"/>
      <c r="U61" s="1"/>
      <c r="V61" s="1"/>
    </row>
    <row r="62" spans="1:22" x14ac:dyDescent="0.4">
      <c r="A62" s="129" t="s">
        <v>225</v>
      </c>
      <c r="B62" s="194"/>
      <c r="C62" s="214">
        <v>1</v>
      </c>
      <c r="D62" s="215">
        <v>482</v>
      </c>
      <c r="E62" s="130">
        <v>0.28000000000000003</v>
      </c>
      <c r="F62" s="215" t="s">
        <v>238</v>
      </c>
      <c r="G62" s="132">
        <v>1</v>
      </c>
      <c r="H62" s="132">
        <f t="shared" si="26"/>
        <v>0.28000000000000003</v>
      </c>
      <c r="I62" s="133">
        <f t="shared" si="27"/>
        <v>1337.8400000000001</v>
      </c>
      <c r="J62" s="81">
        <v>0</v>
      </c>
      <c r="K62" s="45">
        <f t="shared" si="34"/>
        <v>0</v>
      </c>
      <c r="L62" s="12">
        <f t="shared" si="35"/>
        <v>0</v>
      </c>
      <c r="M62" s="4"/>
      <c r="N62" s="20"/>
      <c r="O62" s="35"/>
      <c r="P62" s="4"/>
      <c r="Q62" s="4"/>
      <c r="R62" s="4"/>
      <c r="S62" s="4"/>
      <c r="T62" s="1"/>
      <c r="U62" s="1"/>
      <c r="V62" s="1"/>
    </row>
    <row r="63" spans="1:22" x14ac:dyDescent="0.4">
      <c r="A63" s="134" t="s">
        <v>226</v>
      </c>
      <c r="B63" s="195"/>
      <c r="C63" s="135">
        <v>1</v>
      </c>
      <c r="D63" s="135">
        <v>488</v>
      </c>
      <c r="E63" s="135">
        <v>16.43</v>
      </c>
      <c r="F63" s="135" t="s">
        <v>239</v>
      </c>
      <c r="G63" s="136">
        <v>1</v>
      </c>
      <c r="H63" s="137">
        <f t="shared" si="26"/>
        <v>16.43</v>
      </c>
      <c r="I63" s="138">
        <f t="shared" si="27"/>
        <v>78502.539999999994</v>
      </c>
      <c r="J63" s="82">
        <v>0</v>
      </c>
      <c r="K63" s="46">
        <f t="shared" si="34"/>
        <v>0</v>
      </c>
      <c r="L63" s="15">
        <f t="shared" si="35"/>
        <v>0</v>
      </c>
      <c r="M63" s="4"/>
      <c r="N63" s="20"/>
      <c r="O63" s="35"/>
      <c r="P63" s="4"/>
      <c r="Q63" s="4"/>
      <c r="R63" s="4"/>
      <c r="S63" s="4"/>
      <c r="T63" s="1"/>
      <c r="U63" s="1"/>
      <c r="V63" s="1"/>
    </row>
    <row r="64" spans="1:22" x14ac:dyDescent="0.4">
      <c r="A64" s="124" t="s">
        <v>227</v>
      </c>
      <c r="B64" s="193"/>
      <c r="C64" s="139">
        <v>1</v>
      </c>
      <c r="D64" s="125">
        <v>490</v>
      </c>
      <c r="E64" s="125">
        <v>4.21</v>
      </c>
      <c r="F64" s="125" t="s">
        <v>240</v>
      </c>
      <c r="G64" s="126">
        <v>1</v>
      </c>
      <c r="H64" s="127">
        <f t="shared" si="26"/>
        <v>4.21</v>
      </c>
      <c r="I64" s="128">
        <f t="shared" si="27"/>
        <v>20115.38</v>
      </c>
      <c r="J64" s="83">
        <v>0</v>
      </c>
      <c r="K64" s="48">
        <f t="shared" si="34"/>
        <v>0</v>
      </c>
      <c r="L64" s="24">
        <f t="shared" si="35"/>
        <v>0</v>
      </c>
      <c r="M64" s="4"/>
      <c r="N64" s="20"/>
      <c r="O64" s="35"/>
      <c r="P64" s="4"/>
      <c r="Q64" s="4"/>
      <c r="R64" s="4"/>
      <c r="S64" s="4"/>
      <c r="T64" s="1"/>
      <c r="U64" s="1"/>
      <c r="V64" s="1"/>
    </row>
    <row r="65" spans="1:22" x14ac:dyDescent="0.4">
      <c r="A65" s="129" t="s">
        <v>228</v>
      </c>
      <c r="B65" s="194"/>
      <c r="C65" s="214">
        <v>1</v>
      </c>
      <c r="D65" s="215">
        <v>491</v>
      </c>
      <c r="E65" s="130">
        <v>3.82</v>
      </c>
      <c r="F65" s="215" t="s">
        <v>240</v>
      </c>
      <c r="G65" s="132">
        <v>1</v>
      </c>
      <c r="H65" s="132">
        <f t="shared" si="26"/>
        <v>3.82</v>
      </c>
      <c r="I65" s="133">
        <f t="shared" si="27"/>
        <v>18251.96</v>
      </c>
      <c r="J65" s="81">
        <v>0</v>
      </c>
      <c r="K65" s="45">
        <f t="shared" si="34"/>
        <v>0</v>
      </c>
      <c r="L65" s="12">
        <f t="shared" si="35"/>
        <v>0</v>
      </c>
      <c r="M65" s="4"/>
      <c r="N65" s="20"/>
      <c r="O65" s="35"/>
      <c r="P65" s="4"/>
      <c r="Q65" s="4"/>
      <c r="R65" s="4"/>
      <c r="S65" s="4"/>
      <c r="T65" s="1"/>
      <c r="U65" s="1"/>
      <c r="V65" s="1"/>
    </row>
    <row r="66" spans="1:22" x14ac:dyDescent="0.4">
      <c r="A66" s="134" t="s">
        <v>229</v>
      </c>
      <c r="B66" s="195"/>
      <c r="C66" s="216"/>
      <c r="D66" s="135">
        <v>492</v>
      </c>
      <c r="E66" s="135">
        <v>3.45</v>
      </c>
      <c r="F66" s="135" t="s">
        <v>5</v>
      </c>
      <c r="G66" s="136">
        <v>1</v>
      </c>
      <c r="H66" s="137">
        <f t="shared" si="26"/>
        <v>3.45</v>
      </c>
      <c r="I66" s="138">
        <f t="shared" si="27"/>
        <v>16484.100000000002</v>
      </c>
      <c r="J66" s="82">
        <v>0</v>
      </c>
      <c r="K66" s="46">
        <f t="shared" si="34"/>
        <v>0</v>
      </c>
      <c r="L66" s="15">
        <f t="shared" si="35"/>
        <v>0</v>
      </c>
      <c r="M66" s="4"/>
      <c r="N66" s="20"/>
      <c r="O66" s="35"/>
      <c r="P66" s="4"/>
      <c r="Q66" s="4"/>
      <c r="R66" s="4"/>
      <c r="S66" s="4"/>
      <c r="T66" s="1"/>
      <c r="U66" s="1"/>
      <c r="V66" s="1"/>
    </row>
    <row r="67" spans="1:22" x14ac:dyDescent="0.4">
      <c r="A67" s="124" t="s">
        <v>230</v>
      </c>
      <c r="B67" s="193"/>
      <c r="C67" s="139">
        <v>1</v>
      </c>
      <c r="D67" s="140">
        <v>493</v>
      </c>
      <c r="E67" s="126">
        <v>6.29</v>
      </c>
      <c r="F67" s="140" t="s">
        <v>5</v>
      </c>
      <c r="G67" s="127">
        <v>1</v>
      </c>
      <c r="H67" s="127">
        <f t="shared" si="26"/>
        <v>6.29</v>
      </c>
      <c r="I67" s="128">
        <f t="shared" si="27"/>
        <v>30053.62</v>
      </c>
      <c r="J67" s="83">
        <v>0</v>
      </c>
      <c r="K67" s="48">
        <f t="shared" si="34"/>
        <v>0</v>
      </c>
      <c r="L67" s="24">
        <f t="shared" si="35"/>
        <v>0</v>
      </c>
      <c r="M67" s="4"/>
      <c r="N67" s="20"/>
      <c r="O67" s="35"/>
      <c r="P67" s="4"/>
      <c r="Q67" s="4"/>
      <c r="R67" s="4"/>
      <c r="S67" s="4"/>
      <c r="T67" s="1"/>
      <c r="U67" s="1"/>
      <c r="V67" s="1"/>
    </row>
    <row r="68" spans="1:22" x14ac:dyDescent="0.4">
      <c r="A68" s="234" t="s">
        <v>231</v>
      </c>
      <c r="B68" s="235"/>
      <c r="C68" s="236"/>
      <c r="D68" s="236">
        <v>495</v>
      </c>
      <c r="E68" s="237">
        <v>2.5</v>
      </c>
      <c r="F68" s="236" t="s">
        <v>5</v>
      </c>
      <c r="G68" s="237">
        <v>1</v>
      </c>
      <c r="H68" s="238">
        <f t="shared" si="26"/>
        <v>2.5</v>
      </c>
      <c r="I68" s="239">
        <f t="shared" si="27"/>
        <v>11945</v>
      </c>
      <c r="J68" s="218">
        <v>0</v>
      </c>
      <c r="K68" s="47">
        <f t="shared" si="34"/>
        <v>0</v>
      </c>
      <c r="L68" s="18">
        <f t="shared" si="35"/>
        <v>0</v>
      </c>
      <c r="M68" s="4"/>
      <c r="N68" s="20"/>
      <c r="O68" s="35"/>
      <c r="P68" s="4"/>
      <c r="Q68" s="4"/>
      <c r="R68" s="4"/>
      <c r="S68" s="4"/>
      <c r="T68" s="1"/>
      <c r="U68" s="1"/>
      <c r="V68" s="1"/>
    </row>
    <row r="69" spans="1:22" x14ac:dyDescent="0.4">
      <c r="A69" s="4"/>
      <c r="B69" s="2"/>
      <c r="C69" s="2"/>
      <c r="D69" s="2"/>
      <c r="E69" s="19"/>
      <c r="F69" s="2"/>
      <c r="G69" s="2"/>
      <c r="H69" s="19"/>
      <c r="I69" s="2"/>
      <c r="J69" s="20"/>
      <c r="K69" s="20"/>
      <c r="L69" s="4"/>
      <c r="M69" s="4"/>
      <c r="N69" s="20"/>
      <c r="O69" s="35"/>
      <c r="P69" s="4"/>
      <c r="Q69" s="4"/>
      <c r="R69" s="4"/>
      <c r="S69" s="4"/>
      <c r="T69" s="1"/>
      <c r="U69" s="1"/>
      <c r="V69" s="1"/>
    </row>
    <row r="70" spans="1:22" x14ac:dyDescent="0.4">
      <c r="A70" s="228" t="s">
        <v>3</v>
      </c>
      <c r="B70" s="229"/>
      <c r="C70" s="230"/>
      <c r="D70" s="230"/>
      <c r="E70" s="257"/>
      <c r="F70" s="230"/>
      <c r="G70" s="230"/>
      <c r="H70" s="257"/>
      <c r="I70" s="230"/>
      <c r="J70" s="258"/>
      <c r="K70" s="258"/>
      <c r="L70" s="259"/>
      <c r="M70" s="4"/>
      <c r="N70" s="22"/>
      <c r="O70" s="35"/>
      <c r="P70" s="4"/>
      <c r="Q70" s="4"/>
      <c r="R70" s="4"/>
      <c r="S70" s="4"/>
      <c r="T70" s="1"/>
      <c r="U70" s="1"/>
      <c r="V70" s="1"/>
    </row>
    <row r="71" spans="1:22" x14ac:dyDescent="0.4">
      <c r="A71" s="240" t="s">
        <v>70</v>
      </c>
      <c r="B71" s="241"/>
      <c r="C71" s="181">
        <v>2</v>
      </c>
      <c r="D71" s="181">
        <v>501</v>
      </c>
      <c r="E71" s="242">
        <v>0.39</v>
      </c>
      <c r="F71" s="181" t="s">
        <v>91</v>
      </c>
      <c r="G71" s="242">
        <v>1</v>
      </c>
      <c r="H71" s="243">
        <f t="shared" ref="H71:H85" si="36">G71*E71</f>
        <v>0.39</v>
      </c>
      <c r="I71" s="244">
        <f t="shared" ref="I71:I77" si="37">H71*$C$2</f>
        <v>1863.42</v>
      </c>
      <c r="J71" s="81">
        <v>0</v>
      </c>
      <c r="K71" s="45">
        <f t="shared" ref="K71:K77" si="38">J71*H71</f>
        <v>0</v>
      </c>
      <c r="L71" s="12">
        <f t="shared" ref="L71:L77" si="39">J71*I71</f>
        <v>0</v>
      </c>
      <c r="M71" s="4"/>
      <c r="N71" s="26"/>
      <c r="O71" s="35"/>
      <c r="P71" s="4"/>
      <c r="Q71" s="4"/>
      <c r="R71" s="4"/>
      <c r="S71" s="4"/>
      <c r="T71" s="1"/>
      <c r="U71" s="1"/>
      <c r="V71" s="1"/>
    </row>
    <row r="72" spans="1:22" x14ac:dyDescent="0.4">
      <c r="A72" s="240" t="s">
        <v>71</v>
      </c>
      <c r="B72" s="241"/>
      <c r="C72" s="181"/>
      <c r="D72" s="181">
        <v>520</v>
      </c>
      <c r="E72" s="242">
        <v>0.16</v>
      </c>
      <c r="F72" s="181" t="s">
        <v>92</v>
      </c>
      <c r="G72" s="242">
        <v>1</v>
      </c>
      <c r="H72" s="243">
        <f t="shared" si="36"/>
        <v>0.16</v>
      </c>
      <c r="I72" s="244">
        <f t="shared" si="37"/>
        <v>764.48</v>
      </c>
      <c r="J72" s="81">
        <v>0</v>
      </c>
      <c r="K72" s="45">
        <f t="shared" si="38"/>
        <v>0</v>
      </c>
      <c r="L72" s="12">
        <f t="shared" si="39"/>
        <v>0</v>
      </c>
      <c r="M72" s="4"/>
      <c r="N72" s="26"/>
      <c r="O72" s="35"/>
      <c r="P72" s="4"/>
      <c r="Q72" s="4"/>
      <c r="R72" s="4"/>
      <c r="S72" s="4"/>
      <c r="T72" s="1"/>
      <c r="U72" s="1"/>
      <c r="V72" s="1"/>
    </row>
    <row r="73" spans="1:22" x14ac:dyDescent="0.4">
      <c r="A73" s="245" t="s">
        <v>72</v>
      </c>
      <c r="B73" s="246"/>
      <c r="C73" s="182"/>
      <c r="D73" s="182">
        <v>522</v>
      </c>
      <c r="E73" s="247">
        <v>0.15</v>
      </c>
      <c r="F73" s="182" t="s">
        <v>92</v>
      </c>
      <c r="G73" s="247">
        <v>1</v>
      </c>
      <c r="H73" s="248">
        <f t="shared" si="36"/>
        <v>0.15</v>
      </c>
      <c r="I73" s="249">
        <f t="shared" si="37"/>
        <v>716.69999999999993</v>
      </c>
      <c r="J73" s="82">
        <v>0</v>
      </c>
      <c r="K73" s="46">
        <f t="shared" si="38"/>
        <v>0</v>
      </c>
      <c r="L73" s="15">
        <f t="shared" si="39"/>
        <v>0</v>
      </c>
      <c r="M73" s="4"/>
      <c r="N73" s="26"/>
      <c r="O73" s="35"/>
      <c r="P73" s="4"/>
      <c r="Q73" s="4"/>
      <c r="R73" s="4"/>
      <c r="S73" s="4"/>
      <c r="T73" s="1"/>
      <c r="U73" s="1"/>
      <c r="V73" s="1"/>
    </row>
    <row r="74" spans="1:22" x14ac:dyDescent="0.4">
      <c r="A74" s="250" t="s">
        <v>73</v>
      </c>
      <c r="B74" s="251"/>
      <c r="C74" s="183"/>
      <c r="D74" s="183">
        <v>525</v>
      </c>
      <c r="E74" s="252">
        <v>0.14000000000000001</v>
      </c>
      <c r="F74" s="183" t="s">
        <v>92</v>
      </c>
      <c r="G74" s="252">
        <v>1</v>
      </c>
      <c r="H74" s="253">
        <f t="shared" si="36"/>
        <v>0.14000000000000001</v>
      </c>
      <c r="I74" s="254">
        <f t="shared" si="37"/>
        <v>668.92000000000007</v>
      </c>
      <c r="J74" s="83">
        <v>0</v>
      </c>
      <c r="K74" s="48">
        <f t="shared" si="38"/>
        <v>0</v>
      </c>
      <c r="L74" s="24">
        <f t="shared" si="39"/>
        <v>0</v>
      </c>
      <c r="M74" s="4"/>
      <c r="N74" s="26"/>
      <c r="O74" s="35"/>
      <c r="P74" s="4"/>
      <c r="Q74" s="4"/>
      <c r="R74" s="4"/>
      <c r="S74" s="4"/>
      <c r="T74" s="1"/>
      <c r="U74" s="1"/>
      <c r="V74" s="1"/>
    </row>
    <row r="75" spans="1:22" x14ac:dyDescent="0.4">
      <c r="A75" s="240" t="s">
        <v>74</v>
      </c>
      <c r="B75" s="241"/>
      <c r="C75" s="181">
        <v>2</v>
      </c>
      <c r="D75" s="181">
        <v>528</v>
      </c>
      <c r="E75" s="242">
        <v>0.72</v>
      </c>
      <c r="F75" s="181" t="s">
        <v>91</v>
      </c>
      <c r="G75" s="242">
        <v>1</v>
      </c>
      <c r="H75" s="243">
        <f t="shared" si="36"/>
        <v>0.72</v>
      </c>
      <c r="I75" s="244">
        <f t="shared" si="37"/>
        <v>3440.16</v>
      </c>
      <c r="J75" s="81">
        <v>0</v>
      </c>
      <c r="K75" s="45">
        <f t="shared" si="38"/>
        <v>0</v>
      </c>
      <c r="L75" s="12">
        <f t="shared" si="39"/>
        <v>0</v>
      </c>
      <c r="M75" s="4"/>
      <c r="N75" s="26"/>
      <c r="O75" s="35"/>
      <c r="P75" s="4"/>
      <c r="Q75" s="4"/>
      <c r="R75" s="4"/>
      <c r="S75" s="4"/>
      <c r="T75" s="1"/>
      <c r="U75" s="1"/>
      <c r="V75" s="1"/>
    </row>
    <row r="76" spans="1:22" x14ac:dyDescent="0.4">
      <c r="A76" s="245" t="s">
        <v>75</v>
      </c>
      <c r="B76" s="246"/>
      <c r="C76" s="182">
        <v>1</v>
      </c>
      <c r="D76" s="182">
        <v>530</v>
      </c>
      <c r="E76" s="247">
        <v>0.26</v>
      </c>
      <c r="F76" s="182" t="s">
        <v>92</v>
      </c>
      <c r="G76" s="247">
        <v>1</v>
      </c>
      <c r="H76" s="248">
        <f t="shared" si="36"/>
        <v>0.26</v>
      </c>
      <c r="I76" s="249">
        <f t="shared" si="37"/>
        <v>1242.28</v>
      </c>
      <c r="J76" s="82">
        <v>0</v>
      </c>
      <c r="K76" s="46">
        <f t="shared" si="38"/>
        <v>0</v>
      </c>
      <c r="L76" s="15">
        <f t="shared" si="39"/>
        <v>0</v>
      </c>
      <c r="M76" s="4"/>
      <c r="N76" s="26"/>
      <c r="O76" s="35"/>
      <c r="P76" s="4"/>
      <c r="Q76" s="4"/>
      <c r="R76" s="4"/>
      <c r="S76" s="4"/>
      <c r="T76" s="1"/>
      <c r="U76" s="1"/>
      <c r="V76" s="1"/>
    </row>
    <row r="77" spans="1:22" x14ac:dyDescent="0.4">
      <c r="A77" s="250" t="s">
        <v>76</v>
      </c>
      <c r="B77" s="251"/>
      <c r="C77" s="183">
        <v>1</v>
      </c>
      <c r="D77" s="183">
        <v>532</v>
      </c>
      <c r="E77" s="252">
        <v>0.17</v>
      </c>
      <c r="F77" s="183" t="s">
        <v>92</v>
      </c>
      <c r="G77" s="252">
        <v>1</v>
      </c>
      <c r="H77" s="253">
        <f t="shared" si="36"/>
        <v>0.17</v>
      </c>
      <c r="I77" s="254">
        <f t="shared" si="37"/>
        <v>812.2600000000001</v>
      </c>
      <c r="J77" s="83">
        <v>0</v>
      </c>
      <c r="K77" s="48">
        <f t="shared" si="38"/>
        <v>0</v>
      </c>
      <c r="L77" s="24">
        <f t="shared" si="39"/>
        <v>0</v>
      </c>
      <c r="M77" s="4"/>
      <c r="N77" s="26"/>
      <c r="O77" s="35"/>
      <c r="P77" s="4"/>
      <c r="Q77" s="4"/>
      <c r="R77" s="4"/>
      <c r="S77" s="4"/>
      <c r="T77" s="1"/>
      <c r="U77" s="1"/>
      <c r="V77" s="1"/>
    </row>
    <row r="78" spans="1:22" x14ac:dyDescent="0.4">
      <c r="A78" s="240" t="s">
        <v>77</v>
      </c>
      <c r="B78" s="241"/>
      <c r="C78" s="181">
        <v>1</v>
      </c>
      <c r="D78" s="181">
        <v>534</v>
      </c>
      <c r="E78" s="181">
        <v>0.19</v>
      </c>
      <c r="F78" s="181" t="s">
        <v>92</v>
      </c>
      <c r="G78" s="242">
        <v>1</v>
      </c>
      <c r="H78" s="243">
        <f t="shared" si="36"/>
        <v>0.19</v>
      </c>
      <c r="I78" s="244">
        <f t="shared" ref="I78" si="40">H78*$C$2</f>
        <v>907.82</v>
      </c>
      <c r="J78" s="81">
        <v>0</v>
      </c>
      <c r="K78" s="45">
        <f t="shared" ref="K78" si="41">J78*H78</f>
        <v>0</v>
      </c>
      <c r="L78" s="12">
        <f t="shared" ref="L78" si="42">J78*I78</f>
        <v>0</v>
      </c>
      <c r="M78" s="4"/>
      <c r="N78" s="26"/>
      <c r="O78" s="35"/>
      <c r="P78" s="4"/>
      <c r="Q78" s="4"/>
      <c r="R78" s="4"/>
      <c r="S78" s="4"/>
      <c r="T78" s="1"/>
      <c r="U78" s="1"/>
      <c r="V78" s="1"/>
    </row>
    <row r="79" spans="1:22" x14ac:dyDescent="0.4">
      <c r="A79" s="245" t="s">
        <v>78</v>
      </c>
      <c r="B79" s="246"/>
      <c r="C79" s="182">
        <v>1</v>
      </c>
      <c r="D79" s="182">
        <v>536</v>
      </c>
      <c r="E79" s="182">
        <v>0.16</v>
      </c>
      <c r="F79" s="182" t="s">
        <v>92</v>
      </c>
      <c r="G79" s="247">
        <v>1</v>
      </c>
      <c r="H79" s="248">
        <f t="shared" si="36"/>
        <v>0.16</v>
      </c>
      <c r="I79" s="249">
        <f t="shared" ref="I79:I91" si="43">H79*$C$2</f>
        <v>764.48</v>
      </c>
      <c r="J79" s="82">
        <v>0</v>
      </c>
      <c r="K79" s="46">
        <f t="shared" ref="K79:K88" si="44">J79*H79</f>
        <v>0</v>
      </c>
      <c r="L79" s="15">
        <f t="shared" ref="L79:L88" si="45">J79*I79</f>
        <v>0</v>
      </c>
      <c r="M79" s="4"/>
      <c r="N79" s="26"/>
      <c r="O79" s="35"/>
      <c r="P79" s="4"/>
      <c r="Q79" s="4"/>
      <c r="R79" s="4"/>
      <c r="S79" s="4"/>
      <c r="T79" s="1"/>
      <c r="U79" s="1"/>
      <c r="V79" s="1"/>
    </row>
    <row r="80" spans="1:22" x14ac:dyDescent="0.4">
      <c r="A80" s="250" t="s">
        <v>79</v>
      </c>
      <c r="B80" s="251"/>
      <c r="C80" s="183" t="s">
        <v>252</v>
      </c>
      <c r="D80" s="183">
        <v>538</v>
      </c>
      <c r="E80" s="183">
        <v>0.73</v>
      </c>
      <c r="F80" s="183" t="s">
        <v>92</v>
      </c>
      <c r="G80" s="252">
        <v>1</v>
      </c>
      <c r="H80" s="253">
        <f t="shared" si="36"/>
        <v>0.73</v>
      </c>
      <c r="I80" s="254">
        <f t="shared" si="43"/>
        <v>3487.94</v>
      </c>
      <c r="J80" s="83">
        <v>0</v>
      </c>
      <c r="K80" s="48">
        <f t="shared" si="44"/>
        <v>0</v>
      </c>
      <c r="L80" s="24">
        <f t="shared" si="45"/>
        <v>0</v>
      </c>
      <c r="M80" s="4"/>
      <c r="N80" s="26"/>
      <c r="O80" s="35"/>
      <c r="P80" s="4"/>
      <c r="Q80" s="4"/>
      <c r="R80" s="4"/>
      <c r="S80" s="4"/>
      <c r="T80" s="1"/>
      <c r="U80" s="1"/>
      <c r="V80" s="1"/>
    </row>
    <row r="81" spans="1:22" x14ac:dyDescent="0.4">
      <c r="A81" s="240" t="s">
        <v>80</v>
      </c>
      <c r="B81" s="241"/>
      <c r="C81" s="181"/>
      <c r="D81" s="181">
        <v>540</v>
      </c>
      <c r="E81" s="181">
        <v>0.11</v>
      </c>
      <c r="F81" s="181" t="s">
        <v>92</v>
      </c>
      <c r="G81" s="242">
        <v>1</v>
      </c>
      <c r="H81" s="243">
        <f t="shared" si="36"/>
        <v>0.11</v>
      </c>
      <c r="I81" s="244">
        <f t="shared" si="43"/>
        <v>525.58000000000004</v>
      </c>
      <c r="J81" s="81">
        <v>0</v>
      </c>
      <c r="K81" s="45">
        <f t="shared" si="44"/>
        <v>0</v>
      </c>
      <c r="L81" s="12">
        <f t="shared" si="45"/>
        <v>0</v>
      </c>
      <c r="M81" s="4"/>
      <c r="N81" s="26"/>
      <c r="O81" s="35"/>
      <c r="P81" s="4"/>
      <c r="Q81" s="4"/>
      <c r="R81" s="4"/>
      <c r="S81" s="4"/>
      <c r="T81" s="1"/>
      <c r="U81" s="1"/>
      <c r="V81" s="1"/>
    </row>
    <row r="82" spans="1:22" x14ac:dyDescent="0.4">
      <c r="A82" s="245" t="s">
        <v>81</v>
      </c>
      <c r="B82" s="246"/>
      <c r="C82" s="182">
        <v>2</v>
      </c>
      <c r="D82" s="182">
        <v>550</v>
      </c>
      <c r="E82" s="182">
        <v>0.15</v>
      </c>
      <c r="F82" s="182" t="s">
        <v>92</v>
      </c>
      <c r="G82" s="247">
        <v>1</v>
      </c>
      <c r="H82" s="248">
        <f t="shared" si="36"/>
        <v>0.15</v>
      </c>
      <c r="I82" s="249">
        <f t="shared" ref="I82:I85" si="46">H82*$C$2</f>
        <v>716.69999999999993</v>
      </c>
      <c r="J82" s="82">
        <v>0</v>
      </c>
      <c r="K82" s="46">
        <f t="shared" ref="K82:K84" si="47">J82*H82</f>
        <v>0</v>
      </c>
      <c r="L82" s="15">
        <f t="shared" ref="L82:L84" si="48">J82*I82</f>
        <v>0</v>
      </c>
      <c r="M82" s="4"/>
      <c r="N82" s="26"/>
      <c r="O82" s="35"/>
      <c r="P82" s="4"/>
      <c r="Q82" s="4"/>
      <c r="R82" s="4"/>
      <c r="S82" s="4"/>
      <c r="T82" s="1"/>
      <c r="U82" s="1"/>
      <c r="V82" s="1"/>
    </row>
    <row r="83" spans="1:22" x14ac:dyDescent="0.4">
      <c r="A83" s="250" t="s">
        <v>82</v>
      </c>
      <c r="B83" s="251"/>
      <c r="C83" s="183"/>
      <c r="D83" s="183">
        <v>560</v>
      </c>
      <c r="E83" s="183">
        <v>0.49</v>
      </c>
      <c r="F83" s="183" t="s">
        <v>5</v>
      </c>
      <c r="G83" s="252">
        <v>1</v>
      </c>
      <c r="H83" s="253">
        <f t="shared" si="36"/>
        <v>0.49</v>
      </c>
      <c r="I83" s="254">
        <f t="shared" si="46"/>
        <v>2341.2199999999998</v>
      </c>
      <c r="J83" s="83">
        <v>0</v>
      </c>
      <c r="K83" s="48">
        <f t="shared" si="47"/>
        <v>0</v>
      </c>
      <c r="L83" s="24">
        <f t="shared" si="48"/>
        <v>0</v>
      </c>
      <c r="M83" s="4"/>
      <c r="N83" s="26"/>
      <c r="O83" s="35"/>
      <c r="P83" s="4"/>
      <c r="Q83" s="4"/>
      <c r="R83" s="4"/>
      <c r="S83" s="4"/>
      <c r="T83" s="1"/>
      <c r="U83" s="1"/>
      <c r="V83" s="1"/>
    </row>
    <row r="84" spans="1:22" x14ac:dyDescent="0.4">
      <c r="A84" s="240" t="s">
        <v>83</v>
      </c>
      <c r="B84" s="241"/>
      <c r="C84" s="255" t="s">
        <v>254</v>
      </c>
      <c r="D84" s="256">
        <v>561</v>
      </c>
      <c r="E84" s="242">
        <v>2.92</v>
      </c>
      <c r="F84" s="256" t="s">
        <v>5</v>
      </c>
      <c r="G84" s="243">
        <v>1</v>
      </c>
      <c r="H84" s="243">
        <f t="shared" si="36"/>
        <v>2.92</v>
      </c>
      <c r="I84" s="244">
        <f t="shared" si="46"/>
        <v>13951.76</v>
      </c>
      <c r="J84" s="81">
        <v>0</v>
      </c>
      <c r="K84" s="45">
        <f t="shared" si="47"/>
        <v>0</v>
      </c>
      <c r="L84" s="12">
        <f t="shared" si="48"/>
        <v>0</v>
      </c>
      <c r="M84" s="4"/>
      <c r="N84" s="26"/>
      <c r="O84" s="35"/>
      <c r="P84" s="4"/>
      <c r="Q84" s="4"/>
      <c r="R84" s="4"/>
      <c r="S84" s="4"/>
      <c r="T84" s="1"/>
      <c r="U84" s="1"/>
      <c r="V84" s="1"/>
    </row>
    <row r="85" spans="1:22" x14ac:dyDescent="0.4">
      <c r="A85" s="245" t="s">
        <v>84</v>
      </c>
      <c r="B85" s="246"/>
      <c r="C85" s="182" t="s">
        <v>254</v>
      </c>
      <c r="D85" s="182">
        <v>562</v>
      </c>
      <c r="E85" s="247">
        <v>4.22</v>
      </c>
      <c r="F85" s="182" t="s">
        <v>5</v>
      </c>
      <c r="G85" s="247">
        <v>1</v>
      </c>
      <c r="H85" s="248">
        <f t="shared" si="36"/>
        <v>4.22</v>
      </c>
      <c r="I85" s="249">
        <f t="shared" si="46"/>
        <v>20163.16</v>
      </c>
      <c r="J85" s="82">
        <v>0</v>
      </c>
      <c r="K85" s="46">
        <f t="shared" ref="K85" si="49">J85*H85</f>
        <v>0</v>
      </c>
      <c r="L85" s="15">
        <f t="shared" ref="L85" si="50">J85*I85</f>
        <v>0</v>
      </c>
      <c r="M85" s="4"/>
      <c r="N85" s="26"/>
      <c r="O85" s="35"/>
      <c r="P85" s="4"/>
      <c r="Q85" s="4"/>
      <c r="R85" s="4"/>
      <c r="S85" s="4"/>
      <c r="T85" s="1"/>
      <c r="U85" s="1"/>
      <c r="V85" s="1"/>
    </row>
    <row r="86" spans="1:22" x14ac:dyDescent="0.4">
      <c r="A86" s="250" t="s">
        <v>85</v>
      </c>
      <c r="B86" s="251"/>
      <c r="C86" s="183">
        <v>2</v>
      </c>
      <c r="D86" s="183">
        <v>565</v>
      </c>
      <c r="E86" s="252">
        <v>0.79</v>
      </c>
      <c r="F86" s="183" t="s">
        <v>92</v>
      </c>
      <c r="G86" s="252">
        <v>0.56000000000000005</v>
      </c>
      <c r="H86" s="253">
        <f t="shared" ref="H86:H90" si="51">G86*E86</f>
        <v>0.44240000000000007</v>
      </c>
      <c r="I86" s="254">
        <f t="shared" si="43"/>
        <v>2113.7872000000002</v>
      </c>
      <c r="J86" s="83">
        <v>0</v>
      </c>
      <c r="K86" s="48">
        <f t="shared" si="44"/>
        <v>0</v>
      </c>
      <c r="L86" s="24">
        <f t="shared" si="45"/>
        <v>0</v>
      </c>
      <c r="M86" s="4"/>
      <c r="N86" s="26"/>
      <c r="O86" s="35"/>
      <c r="P86" s="4"/>
      <c r="Q86" s="4"/>
      <c r="R86" s="4"/>
      <c r="S86" s="4"/>
      <c r="T86" s="1"/>
      <c r="U86" s="1"/>
      <c r="V86" s="1"/>
    </row>
    <row r="87" spans="1:22" x14ac:dyDescent="0.4">
      <c r="A87" s="240" t="s">
        <v>86</v>
      </c>
      <c r="B87" s="241"/>
      <c r="C87" s="181">
        <v>1</v>
      </c>
      <c r="D87" s="181">
        <v>566</v>
      </c>
      <c r="E87" s="181">
        <v>3.81</v>
      </c>
      <c r="F87" s="181" t="s">
        <v>91</v>
      </c>
      <c r="G87" s="242">
        <v>1</v>
      </c>
      <c r="H87" s="243">
        <f t="shared" si="51"/>
        <v>3.81</v>
      </c>
      <c r="I87" s="244">
        <f t="shared" si="43"/>
        <v>18204.18</v>
      </c>
      <c r="J87" s="81">
        <v>0</v>
      </c>
      <c r="K87" s="45">
        <f t="shared" si="44"/>
        <v>0</v>
      </c>
      <c r="L87" s="12">
        <f t="shared" si="45"/>
        <v>0</v>
      </c>
      <c r="M87" s="4"/>
      <c r="N87" s="26"/>
      <c r="O87" s="35"/>
      <c r="P87" s="4"/>
      <c r="Q87" s="4"/>
      <c r="R87" s="4"/>
      <c r="S87" s="4"/>
      <c r="T87" s="1"/>
      <c r="U87" s="1"/>
      <c r="V87" s="1"/>
    </row>
    <row r="88" spans="1:22" x14ac:dyDescent="0.4">
      <c r="A88" s="245" t="s">
        <v>87</v>
      </c>
      <c r="B88" s="246"/>
      <c r="C88" s="182"/>
      <c r="D88" s="182">
        <v>571</v>
      </c>
      <c r="E88" s="182">
        <v>0.25</v>
      </c>
      <c r="F88" s="182" t="s">
        <v>91</v>
      </c>
      <c r="G88" s="247">
        <v>1</v>
      </c>
      <c r="H88" s="248">
        <f t="shared" si="51"/>
        <v>0.25</v>
      </c>
      <c r="I88" s="249">
        <f t="shared" si="43"/>
        <v>1194.5</v>
      </c>
      <c r="J88" s="82">
        <v>0</v>
      </c>
      <c r="K88" s="46">
        <f t="shared" si="44"/>
        <v>0</v>
      </c>
      <c r="L88" s="15">
        <f t="shared" si="45"/>
        <v>0</v>
      </c>
      <c r="M88" s="4"/>
      <c r="N88" s="26"/>
      <c r="O88" s="35"/>
      <c r="P88" s="4"/>
      <c r="Q88" s="4"/>
      <c r="R88" s="4"/>
      <c r="S88" s="4"/>
      <c r="T88" s="1"/>
      <c r="U88" s="1"/>
      <c r="V88" s="1"/>
    </row>
    <row r="89" spans="1:22" x14ac:dyDescent="0.4">
      <c r="A89" s="85" t="s">
        <v>88</v>
      </c>
      <c r="B89" s="196"/>
      <c r="C89" s="80">
        <v>1</v>
      </c>
      <c r="D89" s="80">
        <v>575</v>
      </c>
      <c r="E89" s="66">
        <v>0.44</v>
      </c>
      <c r="F89" s="66" t="s">
        <v>91</v>
      </c>
      <c r="G89" s="67">
        <v>1</v>
      </c>
      <c r="H89" s="79">
        <f t="shared" si="51"/>
        <v>0.44</v>
      </c>
      <c r="I89" s="86">
        <f t="shared" si="43"/>
        <v>2102.3200000000002</v>
      </c>
      <c r="J89" s="83">
        <v>0</v>
      </c>
      <c r="K89" s="48">
        <f t="shared" ref="K89:K91" si="52">J89*H89</f>
        <v>0</v>
      </c>
      <c r="L89" s="24">
        <f t="shared" ref="L89:L91" si="53">J89*I89</f>
        <v>0</v>
      </c>
      <c r="M89" s="4"/>
      <c r="N89" s="26"/>
      <c r="O89" s="35"/>
      <c r="P89" s="4"/>
      <c r="Q89" s="4"/>
      <c r="R89" s="4"/>
      <c r="S89" s="4"/>
      <c r="T89" s="1"/>
      <c r="U89" s="1"/>
      <c r="V89" s="1"/>
    </row>
    <row r="90" spans="1:22" x14ac:dyDescent="0.4">
      <c r="A90" s="87" t="s">
        <v>89</v>
      </c>
      <c r="B90" s="197"/>
      <c r="C90" s="64">
        <v>1</v>
      </c>
      <c r="D90" s="64">
        <v>580</v>
      </c>
      <c r="E90" s="64">
        <v>0.57999999999999996</v>
      </c>
      <c r="F90" s="64" t="s">
        <v>91</v>
      </c>
      <c r="G90" s="65">
        <v>1</v>
      </c>
      <c r="H90" s="23">
        <f t="shared" si="51"/>
        <v>0.57999999999999996</v>
      </c>
      <c r="I90" s="88">
        <f t="shared" si="43"/>
        <v>2771.24</v>
      </c>
      <c r="J90" s="81">
        <v>0</v>
      </c>
      <c r="K90" s="45">
        <f t="shared" si="52"/>
        <v>0</v>
      </c>
      <c r="L90" s="12">
        <f t="shared" si="53"/>
        <v>0</v>
      </c>
      <c r="M90" s="4"/>
      <c r="N90" s="26"/>
      <c r="O90" s="35"/>
      <c r="P90" s="4"/>
      <c r="Q90" s="4"/>
      <c r="R90" s="4"/>
      <c r="S90" s="4"/>
      <c r="T90" s="1"/>
      <c r="U90" s="1"/>
      <c r="V90" s="1"/>
    </row>
    <row r="91" spans="1:22" x14ac:dyDescent="0.4">
      <c r="A91" s="260" t="s">
        <v>90</v>
      </c>
      <c r="B91" s="261"/>
      <c r="C91" s="262"/>
      <c r="D91" s="262">
        <v>590</v>
      </c>
      <c r="E91" s="262">
        <v>8.16</v>
      </c>
      <c r="F91" s="262" t="s">
        <v>5</v>
      </c>
      <c r="G91" s="263">
        <v>1</v>
      </c>
      <c r="H91" s="264">
        <f>G91*E91</f>
        <v>8.16</v>
      </c>
      <c r="I91" s="265">
        <f t="shared" si="43"/>
        <v>38988.480000000003</v>
      </c>
      <c r="J91" s="84">
        <v>0</v>
      </c>
      <c r="K91" s="47">
        <f t="shared" si="52"/>
        <v>0</v>
      </c>
      <c r="L91" s="18">
        <f t="shared" si="53"/>
        <v>0</v>
      </c>
      <c r="M91" s="4"/>
      <c r="N91" s="26"/>
      <c r="O91" s="35"/>
      <c r="P91" s="4"/>
      <c r="Q91" s="4"/>
      <c r="R91" s="4"/>
      <c r="S91" s="4"/>
      <c r="T91" s="1"/>
      <c r="U91" s="1"/>
      <c r="V91" s="1"/>
    </row>
    <row r="92" spans="1:22" x14ac:dyDescent="0.4">
      <c r="A92" s="4"/>
      <c r="B92" s="2"/>
      <c r="C92" s="4"/>
      <c r="D92" s="4"/>
      <c r="E92" s="21"/>
      <c r="F92" s="4"/>
      <c r="G92" s="4"/>
      <c r="H92" s="4"/>
      <c r="I92" s="4"/>
      <c r="J92" s="4"/>
      <c r="K92" s="4"/>
      <c r="L92" s="4"/>
      <c r="M92" s="4"/>
      <c r="N92" s="4"/>
      <c r="O92" s="35"/>
      <c r="P92" s="4"/>
      <c r="Q92" s="4"/>
      <c r="R92" s="4"/>
      <c r="S92" s="4"/>
      <c r="T92" s="1"/>
      <c r="U92" s="1"/>
      <c r="V92" s="1"/>
    </row>
    <row r="93" spans="1:22" x14ac:dyDescent="0.4">
      <c r="A93" s="228" t="s">
        <v>22</v>
      </c>
      <c r="B93" s="229"/>
      <c r="C93" s="257"/>
      <c r="D93" s="230"/>
      <c r="E93" s="257"/>
      <c r="F93" s="230"/>
      <c r="G93" s="266"/>
      <c r="H93" s="230"/>
      <c r="I93" s="230"/>
      <c r="J93" s="20"/>
      <c r="K93" s="20"/>
      <c r="L93" s="4"/>
      <c r="M93" s="4"/>
      <c r="N93" s="20"/>
      <c r="O93" s="35"/>
      <c r="P93" s="4"/>
      <c r="Q93" s="4"/>
      <c r="R93" s="4"/>
      <c r="S93" s="4"/>
      <c r="T93" s="1"/>
      <c r="U93" s="1"/>
      <c r="V93" s="1"/>
    </row>
    <row r="94" spans="1:22" x14ac:dyDescent="0.4">
      <c r="A94" s="146" t="s">
        <v>125</v>
      </c>
      <c r="B94" s="199"/>
      <c r="C94" s="101">
        <v>2</v>
      </c>
      <c r="D94" s="101">
        <v>310</v>
      </c>
      <c r="E94" s="102">
        <v>0.59</v>
      </c>
      <c r="F94" s="101" t="s">
        <v>25</v>
      </c>
      <c r="G94" s="102">
        <v>1</v>
      </c>
      <c r="H94" s="147">
        <f t="shared" ref="H94" si="54">G94*E94</f>
        <v>0.59</v>
      </c>
      <c r="I94" s="148">
        <f t="shared" ref="I94" si="55">H94*$C$2</f>
        <v>2819.02</v>
      </c>
      <c r="J94" s="217">
        <v>0</v>
      </c>
      <c r="K94" s="44">
        <f t="shared" ref="K94:K175" si="56">J94*H94</f>
        <v>0</v>
      </c>
      <c r="L94" s="11">
        <f t="shared" ref="L94:L144" si="57">J94*I94</f>
        <v>0</v>
      </c>
      <c r="M94" s="4"/>
      <c r="N94" s="26"/>
      <c r="O94" s="2"/>
      <c r="P94" s="4"/>
      <c r="Q94" s="4"/>
      <c r="R94" s="4"/>
      <c r="S94" s="4"/>
      <c r="T94" s="1"/>
      <c r="U94" s="1"/>
      <c r="V94" s="1"/>
    </row>
    <row r="95" spans="1:22" x14ac:dyDescent="0.4">
      <c r="A95" s="146" t="s">
        <v>126</v>
      </c>
      <c r="B95" s="199"/>
      <c r="C95" s="101">
        <v>2</v>
      </c>
      <c r="D95" s="101">
        <v>311</v>
      </c>
      <c r="E95" s="102">
        <v>0.36</v>
      </c>
      <c r="F95" s="101" t="s">
        <v>25</v>
      </c>
      <c r="G95" s="102">
        <v>1</v>
      </c>
      <c r="H95" s="147">
        <f t="shared" ref="H95:H160" si="58">G95*E95</f>
        <v>0.36</v>
      </c>
      <c r="I95" s="148">
        <f t="shared" ref="I95:I160" si="59">H95*$C$2</f>
        <v>1720.08</v>
      </c>
      <c r="J95" s="81">
        <v>0</v>
      </c>
      <c r="K95" s="45">
        <f t="shared" si="56"/>
        <v>0</v>
      </c>
      <c r="L95" s="12">
        <f t="shared" si="57"/>
        <v>0</v>
      </c>
      <c r="M95" s="4"/>
      <c r="N95" s="26"/>
      <c r="O95" s="2"/>
      <c r="P95" s="4"/>
      <c r="Q95" s="4"/>
      <c r="R95" s="4"/>
      <c r="S95" s="4"/>
      <c r="T95" s="1"/>
      <c r="U95" s="1"/>
      <c r="V95" s="1"/>
    </row>
    <row r="96" spans="1:22" x14ac:dyDescent="0.4">
      <c r="A96" s="149" t="s">
        <v>127</v>
      </c>
      <c r="B96" s="200"/>
      <c r="C96" s="150">
        <v>2</v>
      </c>
      <c r="D96" s="150">
        <v>312</v>
      </c>
      <c r="E96" s="100">
        <v>0.31</v>
      </c>
      <c r="F96" s="150" t="s">
        <v>25</v>
      </c>
      <c r="G96" s="100">
        <v>1</v>
      </c>
      <c r="H96" s="151">
        <f t="shared" si="58"/>
        <v>0.31</v>
      </c>
      <c r="I96" s="152">
        <f t="shared" si="59"/>
        <v>1481.18</v>
      </c>
      <c r="J96" s="82">
        <v>0</v>
      </c>
      <c r="K96" s="46">
        <f t="shared" si="56"/>
        <v>0</v>
      </c>
      <c r="L96" s="15">
        <f t="shared" si="57"/>
        <v>0</v>
      </c>
      <c r="M96" s="4"/>
      <c r="N96" s="26"/>
      <c r="O96" s="2"/>
      <c r="P96" s="4"/>
      <c r="Q96" s="4"/>
      <c r="R96" s="4"/>
      <c r="S96" s="4"/>
      <c r="T96" s="1"/>
      <c r="U96" s="1"/>
      <c r="V96" s="1"/>
    </row>
    <row r="97" spans="1:22" x14ac:dyDescent="0.4">
      <c r="A97" s="141" t="s">
        <v>128</v>
      </c>
      <c r="B97" s="198"/>
      <c r="C97" s="142">
        <v>2</v>
      </c>
      <c r="D97" s="142">
        <v>320</v>
      </c>
      <c r="E97" s="143">
        <v>0.36</v>
      </c>
      <c r="F97" s="142" t="s">
        <v>25</v>
      </c>
      <c r="G97" s="143">
        <v>1</v>
      </c>
      <c r="H97" s="144">
        <f t="shared" si="58"/>
        <v>0.36</v>
      </c>
      <c r="I97" s="145">
        <f t="shared" si="59"/>
        <v>1720.08</v>
      </c>
      <c r="J97" s="83">
        <v>0</v>
      </c>
      <c r="K97" s="48">
        <f t="shared" ref="K97:K131" si="60">J97*H97</f>
        <v>0</v>
      </c>
      <c r="L97" s="24">
        <f t="shared" ref="L97:L131" si="61">J97*I97</f>
        <v>0</v>
      </c>
      <c r="M97" s="4"/>
      <c r="N97" s="26"/>
      <c r="O97" s="2"/>
      <c r="P97" s="4"/>
      <c r="Q97" s="4"/>
      <c r="R97" s="4"/>
      <c r="S97" s="4"/>
      <c r="T97" s="1"/>
      <c r="U97" s="1"/>
      <c r="V97" s="1"/>
    </row>
    <row r="98" spans="1:22" x14ac:dyDescent="0.4">
      <c r="A98" s="146" t="s">
        <v>129</v>
      </c>
      <c r="B98" s="199"/>
      <c r="C98" s="101">
        <v>2</v>
      </c>
      <c r="D98" s="101">
        <v>330</v>
      </c>
      <c r="E98" s="102">
        <v>0.41</v>
      </c>
      <c r="F98" s="101" t="s">
        <v>25</v>
      </c>
      <c r="G98" s="102">
        <v>1</v>
      </c>
      <c r="H98" s="147">
        <f t="shared" si="58"/>
        <v>0.41</v>
      </c>
      <c r="I98" s="148">
        <f t="shared" si="59"/>
        <v>1958.9799999999998</v>
      </c>
      <c r="J98" s="81">
        <v>0</v>
      </c>
      <c r="K98" s="45">
        <f t="shared" si="60"/>
        <v>0</v>
      </c>
      <c r="L98" s="12">
        <f t="shared" si="61"/>
        <v>0</v>
      </c>
      <c r="M98" s="4"/>
      <c r="N98" s="26"/>
      <c r="O98" s="2"/>
      <c r="P98" s="4"/>
      <c r="Q98" s="4"/>
      <c r="R98" s="4"/>
      <c r="S98" s="4"/>
      <c r="T98" s="1"/>
      <c r="U98" s="1"/>
      <c r="V98" s="1"/>
    </row>
    <row r="99" spans="1:22" x14ac:dyDescent="0.4">
      <c r="A99" s="149" t="s">
        <v>130</v>
      </c>
      <c r="B99" s="200"/>
      <c r="C99" s="150"/>
      <c r="D99" s="150">
        <v>810</v>
      </c>
      <c r="E99" s="100">
        <v>1.4</v>
      </c>
      <c r="F99" s="150" t="s">
        <v>5</v>
      </c>
      <c r="G99" s="100">
        <v>1</v>
      </c>
      <c r="H99" s="151">
        <f t="shared" si="58"/>
        <v>1.4</v>
      </c>
      <c r="I99" s="152">
        <f t="shared" si="59"/>
        <v>6689.2</v>
      </c>
      <c r="J99" s="82">
        <v>0</v>
      </c>
      <c r="K99" s="46">
        <f t="shared" si="60"/>
        <v>0</v>
      </c>
      <c r="L99" s="15">
        <f t="shared" si="61"/>
        <v>0</v>
      </c>
      <c r="M99" s="4"/>
      <c r="N99" s="26"/>
      <c r="O99" s="2"/>
      <c r="P99" s="4"/>
      <c r="Q99" s="4"/>
      <c r="R99" s="4"/>
      <c r="S99" s="4"/>
      <c r="T99" s="1"/>
      <c r="U99" s="1"/>
      <c r="V99" s="1"/>
    </row>
    <row r="100" spans="1:22" x14ac:dyDescent="0.4">
      <c r="A100" s="141" t="s">
        <v>131</v>
      </c>
      <c r="B100" s="198"/>
      <c r="C100" s="142" t="s">
        <v>242</v>
      </c>
      <c r="D100" s="142">
        <v>811</v>
      </c>
      <c r="E100" s="143">
        <v>0.99</v>
      </c>
      <c r="F100" s="142" t="s">
        <v>5</v>
      </c>
      <c r="G100" s="143">
        <v>0.75</v>
      </c>
      <c r="H100" s="144">
        <f t="shared" si="58"/>
        <v>0.74249999999999994</v>
      </c>
      <c r="I100" s="145">
        <f t="shared" si="59"/>
        <v>3547.6649999999995</v>
      </c>
      <c r="J100" s="83">
        <v>0</v>
      </c>
      <c r="K100" s="48">
        <f t="shared" si="60"/>
        <v>0</v>
      </c>
      <c r="L100" s="24">
        <f t="shared" si="61"/>
        <v>0</v>
      </c>
      <c r="M100" s="4"/>
      <c r="N100" s="26"/>
      <c r="O100" s="2"/>
      <c r="P100" s="4"/>
      <c r="Q100" s="4"/>
      <c r="R100" s="4"/>
      <c r="S100" s="4"/>
      <c r="T100" s="1"/>
      <c r="U100" s="1"/>
      <c r="V100" s="1"/>
    </row>
    <row r="101" spans="1:22" x14ac:dyDescent="0.4">
      <c r="A101" s="146" t="s">
        <v>132</v>
      </c>
      <c r="B101" s="199"/>
      <c r="C101" s="101" t="s">
        <v>40</v>
      </c>
      <c r="D101" s="101">
        <v>812</v>
      </c>
      <c r="E101" s="102">
        <v>2.25</v>
      </c>
      <c r="F101" s="101" t="s">
        <v>5</v>
      </c>
      <c r="G101" s="102">
        <v>0.75</v>
      </c>
      <c r="H101" s="147">
        <f t="shared" si="58"/>
        <v>1.6875</v>
      </c>
      <c r="I101" s="148">
        <f t="shared" si="59"/>
        <v>8062.875</v>
      </c>
      <c r="J101" s="81">
        <v>0</v>
      </c>
      <c r="K101" s="45">
        <f t="shared" si="60"/>
        <v>0</v>
      </c>
      <c r="L101" s="12">
        <f t="shared" si="61"/>
        <v>0</v>
      </c>
      <c r="M101" s="4"/>
      <c r="N101" s="26"/>
      <c r="O101" s="2"/>
      <c r="P101" s="4"/>
      <c r="Q101" s="4"/>
      <c r="R101" s="4"/>
      <c r="S101" s="4"/>
      <c r="T101" s="1"/>
      <c r="U101" s="1"/>
      <c r="V101" s="1"/>
    </row>
    <row r="102" spans="1:22" x14ac:dyDescent="0.4">
      <c r="A102" s="149" t="s">
        <v>133</v>
      </c>
      <c r="B102" s="200"/>
      <c r="C102" s="150"/>
      <c r="D102" s="150">
        <v>813</v>
      </c>
      <c r="E102" s="100">
        <v>4.33</v>
      </c>
      <c r="F102" s="150" t="s">
        <v>5</v>
      </c>
      <c r="G102" s="100">
        <v>0.71</v>
      </c>
      <c r="H102" s="151">
        <f t="shared" si="58"/>
        <v>3.0743</v>
      </c>
      <c r="I102" s="152">
        <f t="shared" si="59"/>
        <v>14689.0054</v>
      </c>
      <c r="J102" s="82">
        <v>0</v>
      </c>
      <c r="K102" s="46">
        <f t="shared" si="60"/>
        <v>0</v>
      </c>
      <c r="L102" s="15">
        <f t="shared" si="61"/>
        <v>0</v>
      </c>
      <c r="M102" s="4"/>
      <c r="N102" s="26"/>
      <c r="O102" s="2"/>
      <c r="P102" s="4"/>
      <c r="Q102" s="4"/>
      <c r="R102" s="4"/>
      <c r="S102" s="4"/>
      <c r="T102" s="1"/>
      <c r="U102" s="1"/>
      <c r="V102" s="1"/>
    </row>
    <row r="103" spans="1:22" x14ac:dyDescent="0.4">
      <c r="A103" s="141" t="s">
        <v>134</v>
      </c>
      <c r="B103" s="198"/>
      <c r="C103" s="142"/>
      <c r="D103" s="142">
        <v>814</v>
      </c>
      <c r="E103" s="143">
        <v>6.7</v>
      </c>
      <c r="F103" s="142" t="s">
        <v>17</v>
      </c>
      <c r="G103" s="143">
        <v>0.65999999999999992</v>
      </c>
      <c r="H103" s="144">
        <f t="shared" si="58"/>
        <v>4.4219999999999997</v>
      </c>
      <c r="I103" s="145">
        <f t="shared" si="59"/>
        <v>21128.315999999999</v>
      </c>
      <c r="J103" s="83">
        <v>0</v>
      </c>
      <c r="K103" s="48">
        <f t="shared" si="60"/>
        <v>0</v>
      </c>
      <c r="L103" s="24">
        <f t="shared" si="61"/>
        <v>0</v>
      </c>
      <c r="M103" s="4"/>
      <c r="N103" s="26"/>
      <c r="O103" s="2"/>
      <c r="P103" s="4"/>
      <c r="Q103" s="4"/>
      <c r="R103" s="4"/>
      <c r="S103" s="4"/>
      <c r="T103" s="1"/>
      <c r="U103" s="1"/>
      <c r="V103" s="1"/>
    </row>
    <row r="104" spans="1:22" x14ac:dyDescent="0.4">
      <c r="A104" s="146" t="s">
        <v>135</v>
      </c>
      <c r="B104" s="199"/>
      <c r="C104" s="101">
        <v>2</v>
      </c>
      <c r="D104" s="101">
        <v>815</v>
      </c>
      <c r="E104" s="102">
        <v>4.8600000000000003</v>
      </c>
      <c r="F104" s="101" t="s">
        <v>5</v>
      </c>
      <c r="G104" s="102">
        <v>0.8</v>
      </c>
      <c r="H104" s="147">
        <f t="shared" si="58"/>
        <v>3.8880000000000003</v>
      </c>
      <c r="I104" s="148">
        <f t="shared" si="59"/>
        <v>18576.864000000001</v>
      </c>
      <c r="J104" s="81">
        <v>0</v>
      </c>
      <c r="K104" s="45">
        <f t="shared" si="60"/>
        <v>0</v>
      </c>
      <c r="L104" s="12">
        <f t="shared" si="61"/>
        <v>0</v>
      </c>
      <c r="M104" s="4"/>
      <c r="N104" s="26"/>
      <c r="O104" s="2"/>
      <c r="P104" s="4"/>
      <c r="Q104" s="4"/>
      <c r="R104" s="4"/>
      <c r="S104" s="4"/>
      <c r="T104" s="1"/>
      <c r="U104" s="1"/>
      <c r="V104" s="1"/>
    </row>
    <row r="105" spans="1:22" x14ac:dyDescent="0.4">
      <c r="A105" s="149" t="s">
        <v>136</v>
      </c>
      <c r="B105" s="200"/>
      <c r="C105" s="150"/>
      <c r="D105" s="150">
        <v>816</v>
      </c>
      <c r="E105" s="100">
        <v>2.98</v>
      </c>
      <c r="F105" s="150" t="s">
        <v>5</v>
      </c>
      <c r="G105" s="100">
        <v>0.74</v>
      </c>
      <c r="H105" s="151">
        <f t="shared" si="58"/>
        <v>2.2052</v>
      </c>
      <c r="I105" s="152">
        <f t="shared" si="59"/>
        <v>10536.445600000001</v>
      </c>
      <c r="J105" s="82">
        <v>0</v>
      </c>
      <c r="K105" s="46">
        <f t="shared" si="60"/>
        <v>0</v>
      </c>
      <c r="L105" s="15">
        <f t="shared" si="61"/>
        <v>0</v>
      </c>
      <c r="M105" s="4"/>
      <c r="N105" s="26"/>
      <c r="O105" s="2"/>
      <c r="P105" s="4"/>
      <c r="Q105" s="4"/>
      <c r="R105" s="4"/>
      <c r="S105" s="4"/>
      <c r="T105" s="1"/>
      <c r="U105" s="1"/>
      <c r="V105" s="1"/>
    </row>
    <row r="106" spans="1:22" x14ac:dyDescent="0.4">
      <c r="A106" s="141" t="s">
        <v>137</v>
      </c>
      <c r="B106" s="198"/>
      <c r="C106" s="142" t="s">
        <v>40</v>
      </c>
      <c r="D106" s="142">
        <v>817</v>
      </c>
      <c r="E106" s="143">
        <v>6.94</v>
      </c>
      <c r="F106" s="142" t="s">
        <v>5</v>
      </c>
      <c r="G106" s="143">
        <v>0.75</v>
      </c>
      <c r="H106" s="144">
        <f t="shared" si="58"/>
        <v>5.2050000000000001</v>
      </c>
      <c r="I106" s="145">
        <f t="shared" si="59"/>
        <v>24869.49</v>
      </c>
      <c r="J106" s="83">
        <v>0</v>
      </c>
      <c r="K106" s="48">
        <f t="shared" si="60"/>
        <v>0</v>
      </c>
      <c r="L106" s="24">
        <f t="shared" si="61"/>
        <v>0</v>
      </c>
      <c r="M106" s="4"/>
      <c r="N106" s="26"/>
      <c r="O106" s="2"/>
      <c r="P106" s="4"/>
      <c r="Q106" s="4"/>
      <c r="R106" s="4"/>
      <c r="S106" s="4"/>
      <c r="T106" s="1"/>
      <c r="U106" s="1"/>
      <c r="V106" s="1"/>
    </row>
    <row r="107" spans="1:22" x14ac:dyDescent="0.4">
      <c r="A107" s="146" t="s">
        <v>138</v>
      </c>
      <c r="B107" s="199"/>
      <c r="C107" s="101" t="s">
        <v>242</v>
      </c>
      <c r="D107" s="101">
        <v>818</v>
      </c>
      <c r="E107" s="102">
        <v>5.24</v>
      </c>
      <c r="F107" s="101" t="s">
        <v>5</v>
      </c>
      <c r="G107" s="102">
        <v>0.75</v>
      </c>
      <c r="H107" s="147">
        <f t="shared" si="58"/>
        <v>3.93</v>
      </c>
      <c r="I107" s="148">
        <f t="shared" si="59"/>
        <v>18777.54</v>
      </c>
      <c r="J107" s="81">
        <v>0</v>
      </c>
      <c r="K107" s="45">
        <f t="shared" si="60"/>
        <v>0</v>
      </c>
      <c r="L107" s="12">
        <f t="shared" si="61"/>
        <v>0</v>
      </c>
      <c r="M107" s="4"/>
      <c r="N107" s="26"/>
      <c r="O107" s="2"/>
      <c r="P107" s="4"/>
      <c r="Q107" s="4"/>
      <c r="R107" s="4"/>
      <c r="S107" s="4"/>
      <c r="T107" s="1"/>
      <c r="U107" s="1"/>
      <c r="V107" s="1"/>
    </row>
    <row r="108" spans="1:22" x14ac:dyDescent="0.4">
      <c r="A108" s="149" t="s">
        <v>139</v>
      </c>
      <c r="B108" s="200" t="s">
        <v>274</v>
      </c>
      <c r="C108" s="150">
        <v>2</v>
      </c>
      <c r="D108" s="150">
        <v>820</v>
      </c>
      <c r="E108" s="100">
        <v>3.4</v>
      </c>
      <c r="F108" s="150" t="s">
        <v>17</v>
      </c>
      <c r="G108" s="100">
        <v>0.71</v>
      </c>
      <c r="H108" s="151">
        <f t="shared" ref="H108" si="62">G108*E108</f>
        <v>2.4139999999999997</v>
      </c>
      <c r="I108" s="152">
        <f t="shared" ref="I108" si="63">H108*$C$2</f>
        <v>11534.091999999999</v>
      </c>
      <c r="J108" s="82">
        <v>0</v>
      </c>
      <c r="K108" s="46">
        <f t="shared" ref="K108" si="64">J108*H108</f>
        <v>0</v>
      </c>
      <c r="L108" s="15">
        <f t="shared" ref="L108" si="65">J108*I108</f>
        <v>0</v>
      </c>
      <c r="M108" s="4"/>
      <c r="N108" s="26"/>
      <c r="O108" s="2"/>
      <c r="P108" s="4"/>
      <c r="Q108" s="4"/>
      <c r="R108" s="4"/>
      <c r="S108" s="4"/>
      <c r="T108" s="1"/>
      <c r="U108" s="1"/>
      <c r="V108" s="1"/>
    </row>
    <row r="109" spans="1:22" x14ac:dyDescent="0.4">
      <c r="A109" s="141" t="s">
        <v>139</v>
      </c>
      <c r="B109" s="198" t="s">
        <v>275</v>
      </c>
      <c r="C109" s="142">
        <v>2</v>
      </c>
      <c r="D109" s="142">
        <v>820</v>
      </c>
      <c r="E109" s="143">
        <v>3.4</v>
      </c>
      <c r="F109" s="142" t="s">
        <v>17</v>
      </c>
      <c r="G109" s="143">
        <v>0.81</v>
      </c>
      <c r="H109" s="144">
        <f t="shared" si="58"/>
        <v>2.754</v>
      </c>
      <c r="I109" s="145">
        <f t="shared" si="59"/>
        <v>13158.611999999999</v>
      </c>
      <c r="J109" s="83">
        <v>0</v>
      </c>
      <c r="K109" s="48">
        <f t="shared" si="60"/>
        <v>0</v>
      </c>
      <c r="L109" s="24">
        <f t="shared" si="61"/>
        <v>0</v>
      </c>
      <c r="M109" s="4"/>
      <c r="N109" s="26"/>
      <c r="O109" s="2"/>
      <c r="P109" s="4"/>
      <c r="Q109" s="4"/>
      <c r="R109" s="4"/>
      <c r="S109" s="4"/>
      <c r="T109" s="1"/>
      <c r="U109" s="1"/>
      <c r="V109" s="1"/>
    </row>
    <row r="110" spans="1:22" x14ac:dyDescent="0.4">
      <c r="A110" s="146" t="s">
        <v>140</v>
      </c>
      <c r="B110" s="199" t="s">
        <v>276</v>
      </c>
      <c r="C110" s="101">
        <v>2</v>
      </c>
      <c r="D110" s="101">
        <v>821</v>
      </c>
      <c r="E110" s="102">
        <v>9.0299999999999994</v>
      </c>
      <c r="F110" s="101" t="s">
        <v>17</v>
      </c>
      <c r="G110" s="102">
        <v>0.6</v>
      </c>
      <c r="H110" s="147">
        <f t="shared" si="58"/>
        <v>5.4179999999999993</v>
      </c>
      <c r="I110" s="148">
        <f t="shared" si="59"/>
        <v>25887.203999999998</v>
      </c>
      <c r="J110" s="81">
        <v>0</v>
      </c>
      <c r="K110" s="45">
        <f t="shared" si="60"/>
        <v>0</v>
      </c>
      <c r="L110" s="12">
        <f t="shared" si="61"/>
        <v>0</v>
      </c>
      <c r="M110" s="4"/>
      <c r="N110" s="26"/>
      <c r="O110" s="2"/>
      <c r="P110" s="4"/>
      <c r="Q110" s="4"/>
      <c r="R110" s="4"/>
      <c r="S110" s="4"/>
      <c r="T110" s="1"/>
      <c r="U110" s="1"/>
      <c r="V110" s="1"/>
    </row>
    <row r="111" spans="1:22" x14ac:dyDescent="0.4">
      <c r="A111" s="149" t="s">
        <v>140</v>
      </c>
      <c r="B111" s="200" t="s">
        <v>277</v>
      </c>
      <c r="C111" s="150"/>
      <c r="D111" s="150">
        <v>821</v>
      </c>
      <c r="E111" s="100">
        <v>5.19</v>
      </c>
      <c r="F111" s="150" t="s">
        <v>17</v>
      </c>
      <c r="G111" s="100">
        <v>0.6</v>
      </c>
      <c r="H111" s="151">
        <f t="shared" ref="H111" si="66">G111*E111</f>
        <v>3.1140000000000003</v>
      </c>
      <c r="I111" s="152">
        <f t="shared" ref="I111" si="67">H111*$C$2</f>
        <v>14878.692000000001</v>
      </c>
      <c r="J111" s="82">
        <v>0</v>
      </c>
      <c r="K111" s="46">
        <f t="shared" ref="K111" si="68">J111*H111</f>
        <v>0</v>
      </c>
      <c r="L111" s="15">
        <f t="shared" ref="L111" si="69">J111*I111</f>
        <v>0</v>
      </c>
      <c r="M111" s="4"/>
      <c r="N111" s="26"/>
      <c r="O111" s="2"/>
      <c r="P111" s="4"/>
      <c r="Q111" s="4"/>
      <c r="R111" s="4"/>
      <c r="S111" s="4"/>
      <c r="T111" s="1"/>
      <c r="U111" s="1"/>
      <c r="V111" s="1"/>
    </row>
    <row r="112" spans="1:22" x14ac:dyDescent="0.4">
      <c r="A112" s="141" t="s">
        <v>141</v>
      </c>
      <c r="B112" s="198"/>
      <c r="C112" s="142" t="s">
        <v>280</v>
      </c>
      <c r="D112" s="142">
        <v>822</v>
      </c>
      <c r="E112" s="143">
        <v>6.59</v>
      </c>
      <c r="F112" s="142" t="s">
        <v>17</v>
      </c>
      <c r="G112" s="143">
        <v>0.6</v>
      </c>
      <c r="H112" s="144">
        <f t="shared" si="58"/>
        <v>3.9539999999999997</v>
      </c>
      <c r="I112" s="145">
        <f t="shared" si="59"/>
        <v>18892.212</v>
      </c>
      <c r="J112" s="83">
        <v>0</v>
      </c>
      <c r="K112" s="48">
        <f t="shared" si="60"/>
        <v>0</v>
      </c>
      <c r="L112" s="24">
        <f t="shared" si="61"/>
        <v>0</v>
      </c>
      <c r="M112" s="4"/>
      <c r="N112" s="26"/>
      <c r="O112" s="2"/>
      <c r="P112" s="4"/>
      <c r="Q112" s="4"/>
      <c r="R112" s="4"/>
      <c r="S112" s="4"/>
      <c r="T112" s="1"/>
      <c r="U112" s="1"/>
      <c r="V112" s="1"/>
    </row>
    <row r="113" spans="1:22" x14ac:dyDescent="0.4">
      <c r="A113" s="146" t="s">
        <v>142</v>
      </c>
      <c r="B113" s="199"/>
      <c r="C113" s="101" t="s">
        <v>281</v>
      </c>
      <c r="D113" s="101">
        <v>823</v>
      </c>
      <c r="E113" s="102">
        <v>2.29</v>
      </c>
      <c r="F113" s="101" t="s">
        <v>17</v>
      </c>
      <c r="G113" s="102">
        <v>0.6</v>
      </c>
      <c r="H113" s="147">
        <f t="shared" si="58"/>
        <v>1.3739999999999999</v>
      </c>
      <c r="I113" s="148">
        <f t="shared" si="59"/>
        <v>6564.9719999999998</v>
      </c>
      <c r="J113" s="81">
        <v>0</v>
      </c>
      <c r="K113" s="45">
        <f t="shared" si="60"/>
        <v>0</v>
      </c>
      <c r="L113" s="12">
        <f t="shared" si="61"/>
        <v>0</v>
      </c>
      <c r="M113" s="4"/>
      <c r="N113" s="26"/>
      <c r="O113" s="2"/>
      <c r="P113" s="4"/>
      <c r="Q113" s="4"/>
      <c r="R113" s="4"/>
      <c r="S113" s="4"/>
      <c r="T113" s="1"/>
      <c r="U113" s="1"/>
      <c r="V113" s="1"/>
    </row>
    <row r="114" spans="1:22" x14ac:dyDescent="0.4">
      <c r="A114" s="149" t="s">
        <v>143</v>
      </c>
      <c r="B114" s="200"/>
      <c r="C114" s="150" t="s">
        <v>241</v>
      </c>
      <c r="D114" s="150">
        <v>840</v>
      </c>
      <c r="E114" s="100">
        <v>2.42</v>
      </c>
      <c r="F114" s="150" t="s">
        <v>17</v>
      </c>
      <c r="G114" s="100">
        <v>0.75</v>
      </c>
      <c r="H114" s="151">
        <f t="shared" si="58"/>
        <v>1.8149999999999999</v>
      </c>
      <c r="I114" s="152">
        <f t="shared" si="59"/>
        <v>8672.07</v>
      </c>
      <c r="J114" s="82">
        <v>0</v>
      </c>
      <c r="K114" s="46">
        <f t="shared" si="60"/>
        <v>0</v>
      </c>
      <c r="L114" s="15">
        <f t="shared" si="61"/>
        <v>0</v>
      </c>
      <c r="M114" s="4"/>
      <c r="N114" s="26"/>
      <c r="O114" s="2"/>
      <c r="P114" s="4"/>
      <c r="Q114" s="4"/>
      <c r="R114" s="4"/>
      <c r="S114" s="4"/>
      <c r="T114" s="1"/>
      <c r="U114" s="1"/>
      <c r="V114" s="1"/>
    </row>
    <row r="115" spans="1:22" x14ac:dyDescent="0.4">
      <c r="A115" s="141" t="s">
        <v>144</v>
      </c>
      <c r="B115" s="198"/>
      <c r="C115" s="142" t="s">
        <v>40</v>
      </c>
      <c r="D115" s="142">
        <v>841</v>
      </c>
      <c r="E115" s="143">
        <v>3.75</v>
      </c>
      <c r="F115" s="142" t="s">
        <v>5</v>
      </c>
      <c r="G115" s="143">
        <v>0.75</v>
      </c>
      <c r="H115" s="144">
        <f t="shared" si="58"/>
        <v>2.8125</v>
      </c>
      <c r="I115" s="145">
        <f t="shared" si="59"/>
        <v>13438.125</v>
      </c>
      <c r="J115" s="83">
        <v>0</v>
      </c>
      <c r="K115" s="48">
        <f t="shared" ref="K115:K120" si="70">J115*H115</f>
        <v>0</v>
      </c>
      <c r="L115" s="24">
        <f t="shared" ref="L115:L120" si="71">J115*I115</f>
        <v>0</v>
      </c>
      <c r="M115" s="4"/>
      <c r="N115" s="26"/>
      <c r="O115" s="2"/>
      <c r="P115" s="4"/>
      <c r="Q115" s="4"/>
      <c r="R115" s="4"/>
      <c r="S115" s="4"/>
      <c r="T115" s="1"/>
      <c r="U115" s="1"/>
      <c r="V115" s="1"/>
    </row>
    <row r="116" spans="1:22" x14ac:dyDescent="0.4">
      <c r="A116" s="146" t="s">
        <v>145</v>
      </c>
      <c r="B116" s="199"/>
      <c r="C116" s="101" t="s">
        <v>40</v>
      </c>
      <c r="D116" s="101">
        <v>842</v>
      </c>
      <c r="E116" s="102">
        <v>0.77</v>
      </c>
      <c r="F116" s="101" t="s">
        <v>5</v>
      </c>
      <c r="G116" s="102">
        <v>0.75</v>
      </c>
      <c r="H116" s="147">
        <f t="shared" si="58"/>
        <v>0.57750000000000001</v>
      </c>
      <c r="I116" s="148">
        <f t="shared" si="59"/>
        <v>2759.2950000000001</v>
      </c>
      <c r="J116" s="81">
        <v>0</v>
      </c>
      <c r="K116" s="45">
        <f t="shared" si="70"/>
        <v>0</v>
      </c>
      <c r="L116" s="12">
        <f t="shared" si="71"/>
        <v>0</v>
      </c>
      <c r="M116" s="4"/>
      <c r="N116" s="26"/>
      <c r="O116" s="2"/>
      <c r="P116" s="4"/>
      <c r="Q116" s="4"/>
      <c r="R116" s="4"/>
      <c r="S116" s="4"/>
      <c r="T116" s="1"/>
      <c r="U116" s="1"/>
      <c r="V116" s="1"/>
    </row>
    <row r="117" spans="1:22" x14ac:dyDescent="0.4">
      <c r="A117" s="149" t="s">
        <v>146</v>
      </c>
      <c r="B117" s="200"/>
      <c r="C117" s="150"/>
      <c r="D117" s="150">
        <v>843</v>
      </c>
      <c r="E117" s="100">
        <v>4.9000000000000004</v>
      </c>
      <c r="F117" s="150" t="s">
        <v>5</v>
      </c>
      <c r="G117" s="100">
        <v>0.57000000000000006</v>
      </c>
      <c r="H117" s="151">
        <f t="shared" si="58"/>
        <v>2.7930000000000006</v>
      </c>
      <c r="I117" s="152">
        <f t="shared" si="59"/>
        <v>13344.954000000003</v>
      </c>
      <c r="J117" s="82">
        <v>0</v>
      </c>
      <c r="K117" s="46">
        <f t="shared" si="70"/>
        <v>0</v>
      </c>
      <c r="L117" s="15">
        <f t="shared" si="71"/>
        <v>0</v>
      </c>
      <c r="M117" s="4"/>
      <c r="N117" s="26"/>
      <c r="O117" s="2"/>
      <c r="P117" s="4"/>
      <c r="Q117" s="4"/>
      <c r="R117" s="4"/>
      <c r="S117" s="4"/>
      <c r="T117" s="1"/>
      <c r="U117" s="1"/>
      <c r="V117" s="1"/>
    </row>
    <row r="118" spans="1:22" x14ac:dyDescent="0.4">
      <c r="A118" s="146" t="s">
        <v>147</v>
      </c>
      <c r="B118" s="199"/>
      <c r="C118" s="101"/>
      <c r="D118" s="101">
        <v>848</v>
      </c>
      <c r="E118" s="102">
        <v>3.75</v>
      </c>
      <c r="F118" s="101" t="s">
        <v>5</v>
      </c>
      <c r="G118" s="102">
        <v>0.75</v>
      </c>
      <c r="H118" s="147">
        <f t="shared" si="58"/>
        <v>2.8125</v>
      </c>
      <c r="I118" s="148">
        <f t="shared" si="59"/>
        <v>13438.125</v>
      </c>
      <c r="J118" s="83">
        <v>0</v>
      </c>
      <c r="K118" s="48">
        <f t="shared" si="70"/>
        <v>0</v>
      </c>
      <c r="L118" s="24">
        <f t="shared" si="71"/>
        <v>0</v>
      </c>
      <c r="M118" s="4"/>
      <c r="N118" s="26"/>
      <c r="O118" s="2"/>
      <c r="P118" s="4"/>
      <c r="Q118" s="4"/>
      <c r="R118" s="4"/>
      <c r="S118" s="4"/>
      <c r="T118" s="1"/>
      <c r="U118" s="1"/>
      <c r="V118" s="1"/>
    </row>
    <row r="119" spans="1:22" x14ac:dyDescent="0.4">
      <c r="A119" s="146" t="s">
        <v>148</v>
      </c>
      <c r="B119" s="199"/>
      <c r="C119" s="101" t="s">
        <v>43</v>
      </c>
      <c r="D119" s="101">
        <v>849</v>
      </c>
      <c r="E119" s="102">
        <v>2.11</v>
      </c>
      <c r="F119" s="101" t="s">
        <v>5</v>
      </c>
      <c r="G119" s="102">
        <v>0.75</v>
      </c>
      <c r="H119" s="147">
        <f t="shared" si="58"/>
        <v>1.5825</v>
      </c>
      <c r="I119" s="148">
        <f t="shared" si="59"/>
        <v>7561.1850000000004</v>
      </c>
      <c r="J119" s="81">
        <v>0</v>
      </c>
      <c r="K119" s="45">
        <f t="shared" si="70"/>
        <v>0</v>
      </c>
      <c r="L119" s="12">
        <f t="shared" si="71"/>
        <v>0</v>
      </c>
      <c r="M119" s="4"/>
      <c r="N119" s="26"/>
      <c r="O119" s="2"/>
      <c r="P119" s="4"/>
      <c r="Q119" s="4"/>
      <c r="R119" s="4"/>
      <c r="S119" s="4"/>
      <c r="T119" s="1"/>
      <c r="U119" s="1"/>
      <c r="V119" s="1"/>
    </row>
    <row r="120" spans="1:22" x14ac:dyDescent="0.4">
      <c r="A120" s="149" t="s">
        <v>149</v>
      </c>
      <c r="B120" s="200"/>
      <c r="C120" s="150">
        <v>2</v>
      </c>
      <c r="D120" s="150">
        <v>850</v>
      </c>
      <c r="E120" s="100">
        <v>8.9499999999999993</v>
      </c>
      <c r="F120" s="150" t="s">
        <v>5</v>
      </c>
      <c r="G120" s="100">
        <v>0.76</v>
      </c>
      <c r="H120" s="151">
        <f t="shared" si="58"/>
        <v>6.8019999999999996</v>
      </c>
      <c r="I120" s="152">
        <f t="shared" si="59"/>
        <v>32499.955999999998</v>
      </c>
      <c r="J120" s="82">
        <v>0</v>
      </c>
      <c r="K120" s="46">
        <f t="shared" si="70"/>
        <v>0</v>
      </c>
      <c r="L120" s="15">
        <f t="shared" si="71"/>
        <v>0</v>
      </c>
      <c r="M120" s="4"/>
      <c r="N120" s="26"/>
      <c r="O120" s="2"/>
      <c r="P120" s="4"/>
      <c r="Q120" s="4"/>
      <c r="R120" s="4"/>
      <c r="S120" s="4"/>
      <c r="T120" s="1"/>
      <c r="U120" s="1"/>
      <c r="V120" s="1"/>
    </row>
    <row r="121" spans="1:22" x14ac:dyDescent="0.4">
      <c r="A121" s="141" t="s">
        <v>150</v>
      </c>
      <c r="B121" s="198"/>
      <c r="C121" s="142" t="s">
        <v>283</v>
      </c>
      <c r="D121" s="142">
        <v>851</v>
      </c>
      <c r="E121" s="143">
        <v>49.11</v>
      </c>
      <c r="F121" s="142" t="s">
        <v>5</v>
      </c>
      <c r="G121" s="143">
        <v>0.76</v>
      </c>
      <c r="H121" s="144">
        <f t="shared" si="58"/>
        <v>37.323599999999999</v>
      </c>
      <c r="I121" s="145">
        <f t="shared" si="59"/>
        <v>178332.16079999998</v>
      </c>
      <c r="J121" s="83">
        <v>0</v>
      </c>
      <c r="K121" s="48">
        <f t="shared" si="60"/>
        <v>0</v>
      </c>
      <c r="L121" s="24">
        <f t="shared" si="61"/>
        <v>0</v>
      </c>
      <c r="M121" s="4"/>
      <c r="N121" s="26"/>
      <c r="O121" s="2"/>
      <c r="P121" s="4"/>
      <c r="Q121" s="4"/>
      <c r="R121" s="4"/>
      <c r="S121" s="4"/>
      <c r="T121" s="1"/>
      <c r="U121" s="1"/>
      <c r="V121" s="1"/>
    </row>
    <row r="122" spans="1:22" x14ac:dyDescent="0.4">
      <c r="A122" s="146" t="s">
        <v>151</v>
      </c>
      <c r="B122" s="199"/>
      <c r="C122" s="101"/>
      <c r="D122" s="101">
        <v>857</v>
      </c>
      <c r="E122" s="102">
        <v>4.1900000000000004</v>
      </c>
      <c r="F122" s="101" t="s">
        <v>5</v>
      </c>
      <c r="G122" s="102">
        <v>0.65999999999999992</v>
      </c>
      <c r="H122" s="147">
        <f t="shared" si="58"/>
        <v>2.7654000000000001</v>
      </c>
      <c r="I122" s="148">
        <f t="shared" si="59"/>
        <v>13213.081200000001</v>
      </c>
      <c r="J122" s="81">
        <v>0</v>
      </c>
      <c r="K122" s="45">
        <f t="shared" si="60"/>
        <v>0</v>
      </c>
      <c r="L122" s="12">
        <f t="shared" si="61"/>
        <v>0</v>
      </c>
      <c r="M122" s="4"/>
      <c r="N122" s="26"/>
      <c r="O122" s="2"/>
      <c r="P122" s="4"/>
      <c r="Q122" s="4"/>
      <c r="R122" s="4"/>
      <c r="S122" s="4"/>
      <c r="T122" s="1"/>
      <c r="U122" s="1"/>
      <c r="V122" s="1"/>
    </row>
    <row r="123" spans="1:22" x14ac:dyDescent="0.4">
      <c r="A123" s="149" t="s">
        <v>152</v>
      </c>
      <c r="B123" s="200"/>
      <c r="C123" s="150" t="s">
        <v>303</v>
      </c>
      <c r="D123" s="150">
        <v>858</v>
      </c>
      <c r="E123" s="100">
        <v>179.84</v>
      </c>
      <c r="F123" s="150" t="s">
        <v>199</v>
      </c>
      <c r="G123" s="100">
        <v>0.76</v>
      </c>
      <c r="H123" s="151">
        <f t="shared" si="58"/>
        <v>136.67840000000001</v>
      </c>
      <c r="I123" s="152">
        <f t="shared" si="59"/>
        <v>653049.39520000003</v>
      </c>
      <c r="J123" s="82">
        <v>0</v>
      </c>
      <c r="K123" s="46">
        <f t="shared" si="60"/>
        <v>0</v>
      </c>
      <c r="L123" s="15">
        <f t="shared" si="61"/>
        <v>0</v>
      </c>
      <c r="M123" s="4"/>
      <c r="N123" s="26"/>
      <c r="O123" s="2"/>
      <c r="P123" s="4"/>
      <c r="Q123" s="4"/>
      <c r="R123" s="4"/>
      <c r="S123" s="4"/>
      <c r="T123" s="1"/>
      <c r="U123" s="1"/>
      <c r="V123" s="1"/>
    </row>
    <row r="124" spans="1:22" x14ac:dyDescent="0.4">
      <c r="A124" s="141" t="s">
        <v>153</v>
      </c>
      <c r="B124" s="198"/>
      <c r="C124" s="142" t="s">
        <v>304</v>
      </c>
      <c r="D124" s="142">
        <v>860</v>
      </c>
      <c r="E124" s="143">
        <v>1.76</v>
      </c>
      <c r="F124" s="142" t="s">
        <v>5</v>
      </c>
      <c r="G124" s="143">
        <v>0.76</v>
      </c>
      <c r="H124" s="144">
        <f t="shared" si="58"/>
        <v>1.3376000000000001</v>
      </c>
      <c r="I124" s="145">
        <f t="shared" si="59"/>
        <v>6391.0528000000004</v>
      </c>
      <c r="J124" s="83">
        <v>0</v>
      </c>
      <c r="K124" s="48">
        <f t="shared" si="60"/>
        <v>0</v>
      </c>
      <c r="L124" s="24">
        <f t="shared" si="61"/>
        <v>0</v>
      </c>
      <c r="M124" s="4"/>
      <c r="N124" s="26"/>
      <c r="O124" s="2"/>
      <c r="P124" s="4"/>
      <c r="Q124" s="4"/>
      <c r="R124" s="4"/>
      <c r="S124" s="4"/>
      <c r="T124" s="1"/>
      <c r="U124" s="1"/>
      <c r="V124" s="1"/>
    </row>
    <row r="125" spans="1:22" x14ac:dyDescent="0.4">
      <c r="A125" s="146" t="s">
        <v>154</v>
      </c>
      <c r="B125" s="199"/>
      <c r="C125" s="101" t="s">
        <v>280</v>
      </c>
      <c r="D125" s="101">
        <v>861</v>
      </c>
      <c r="E125" s="102">
        <v>2.14</v>
      </c>
      <c r="F125" s="101" t="s">
        <v>5</v>
      </c>
      <c r="G125" s="102">
        <v>0.6</v>
      </c>
      <c r="H125" s="147">
        <f t="shared" si="58"/>
        <v>1.284</v>
      </c>
      <c r="I125" s="148">
        <f t="shared" si="59"/>
        <v>6134.9520000000002</v>
      </c>
      <c r="J125" s="81">
        <v>0</v>
      </c>
      <c r="K125" s="45">
        <f t="shared" si="60"/>
        <v>0</v>
      </c>
      <c r="L125" s="12">
        <f t="shared" si="61"/>
        <v>0</v>
      </c>
      <c r="M125" s="4"/>
      <c r="N125" s="26"/>
      <c r="O125" s="2"/>
      <c r="P125" s="4"/>
      <c r="Q125" s="4"/>
      <c r="R125" s="4"/>
      <c r="S125" s="4"/>
      <c r="T125" s="1"/>
      <c r="U125" s="1"/>
      <c r="V125" s="1"/>
    </row>
    <row r="126" spans="1:22" x14ac:dyDescent="0.4">
      <c r="A126" s="149" t="s">
        <v>155</v>
      </c>
      <c r="B126" s="200"/>
      <c r="C126" s="150"/>
      <c r="D126" s="150">
        <v>862</v>
      </c>
      <c r="E126" s="100">
        <v>2.29</v>
      </c>
      <c r="F126" s="150" t="s">
        <v>5</v>
      </c>
      <c r="G126" s="100">
        <v>0.58000000000000007</v>
      </c>
      <c r="H126" s="151">
        <f t="shared" si="58"/>
        <v>1.3282000000000003</v>
      </c>
      <c r="I126" s="152">
        <f t="shared" si="59"/>
        <v>6346.1396000000013</v>
      </c>
      <c r="J126" s="82">
        <v>0</v>
      </c>
      <c r="K126" s="46">
        <f t="shared" si="60"/>
        <v>0</v>
      </c>
      <c r="L126" s="15">
        <f t="shared" si="61"/>
        <v>0</v>
      </c>
      <c r="M126" s="4"/>
      <c r="N126" s="26"/>
      <c r="O126" s="2"/>
      <c r="P126" s="4"/>
      <c r="Q126" s="4"/>
      <c r="R126" s="4"/>
      <c r="S126" s="4"/>
      <c r="T126" s="1"/>
      <c r="U126" s="1"/>
      <c r="V126" s="1"/>
    </row>
    <row r="127" spans="1:22" x14ac:dyDescent="0.4">
      <c r="A127" s="141" t="s">
        <v>156</v>
      </c>
      <c r="B127" s="198"/>
      <c r="C127" s="142">
        <v>2</v>
      </c>
      <c r="D127" s="142">
        <v>863</v>
      </c>
      <c r="E127" s="143">
        <v>4.25</v>
      </c>
      <c r="F127" s="142" t="s">
        <v>5</v>
      </c>
      <c r="G127" s="143">
        <v>0.6</v>
      </c>
      <c r="H127" s="144">
        <f t="shared" si="58"/>
        <v>2.5499999999999998</v>
      </c>
      <c r="I127" s="145">
        <f t="shared" si="59"/>
        <v>12183.9</v>
      </c>
      <c r="J127" s="83">
        <v>0</v>
      </c>
      <c r="K127" s="48">
        <f t="shared" si="60"/>
        <v>0</v>
      </c>
      <c r="L127" s="24">
        <f t="shared" si="61"/>
        <v>0</v>
      </c>
      <c r="M127" s="4"/>
      <c r="N127" s="26"/>
      <c r="O127" s="2"/>
      <c r="P127" s="4"/>
      <c r="Q127" s="4"/>
      <c r="R127" s="4"/>
      <c r="S127" s="4"/>
      <c r="T127" s="1"/>
      <c r="U127" s="1"/>
      <c r="V127" s="1"/>
    </row>
    <row r="128" spans="1:22" x14ac:dyDescent="0.4">
      <c r="A128" s="146" t="s">
        <v>157</v>
      </c>
      <c r="B128" s="199"/>
      <c r="C128" s="101" t="s">
        <v>41</v>
      </c>
      <c r="D128" s="101">
        <v>864</v>
      </c>
      <c r="E128" s="102">
        <v>5</v>
      </c>
      <c r="F128" s="101" t="s">
        <v>5</v>
      </c>
      <c r="G128" s="102">
        <v>0.6</v>
      </c>
      <c r="H128" s="147">
        <f t="shared" si="58"/>
        <v>3</v>
      </c>
      <c r="I128" s="148">
        <f t="shared" si="59"/>
        <v>14334</v>
      </c>
      <c r="J128" s="81">
        <v>0</v>
      </c>
      <c r="K128" s="45">
        <f t="shared" si="60"/>
        <v>0</v>
      </c>
      <c r="L128" s="12">
        <f t="shared" si="61"/>
        <v>0</v>
      </c>
      <c r="M128" s="4"/>
      <c r="N128" s="26"/>
      <c r="O128" s="2"/>
      <c r="P128" s="4"/>
      <c r="Q128" s="4"/>
      <c r="R128" s="4"/>
      <c r="S128" s="4"/>
      <c r="T128" s="1"/>
      <c r="U128" s="1"/>
      <c r="V128" s="1"/>
    </row>
    <row r="129" spans="1:22" x14ac:dyDescent="0.4">
      <c r="A129" s="149" t="s">
        <v>158</v>
      </c>
      <c r="B129" s="200"/>
      <c r="C129" s="150" t="s">
        <v>41</v>
      </c>
      <c r="D129" s="150">
        <v>865</v>
      </c>
      <c r="E129" s="100">
        <v>1.82</v>
      </c>
      <c r="F129" s="150" t="s">
        <v>5</v>
      </c>
      <c r="G129" s="100">
        <v>0.6</v>
      </c>
      <c r="H129" s="151">
        <f t="shared" si="58"/>
        <v>1.0920000000000001</v>
      </c>
      <c r="I129" s="152">
        <f t="shared" si="59"/>
        <v>5217.576</v>
      </c>
      <c r="J129" s="82">
        <v>0</v>
      </c>
      <c r="K129" s="46">
        <f t="shared" si="60"/>
        <v>0</v>
      </c>
      <c r="L129" s="15">
        <f t="shared" si="61"/>
        <v>0</v>
      </c>
      <c r="M129" s="4"/>
      <c r="N129" s="26"/>
      <c r="O129" s="2"/>
      <c r="P129" s="4"/>
      <c r="Q129" s="4"/>
      <c r="R129" s="4"/>
      <c r="S129" s="4"/>
      <c r="T129" s="1"/>
      <c r="U129" s="1"/>
      <c r="V129" s="1"/>
    </row>
    <row r="130" spans="1:22" x14ac:dyDescent="0.4">
      <c r="A130" s="141" t="s">
        <v>159</v>
      </c>
      <c r="B130" s="198"/>
      <c r="C130" s="142" t="s">
        <v>41</v>
      </c>
      <c r="D130" s="142">
        <v>866</v>
      </c>
      <c r="E130" s="143">
        <v>3.55</v>
      </c>
      <c r="F130" s="142" t="s">
        <v>5</v>
      </c>
      <c r="G130" s="143">
        <v>0.6</v>
      </c>
      <c r="H130" s="144">
        <f t="shared" si="58"/>
        <v>2.13</v>
      </c>
      <c r="I130" s="145">
        <f t="shared" si="59"/>
        <v>10177.14</v>
      </c>
      <c r="J130" s="83">
        <v>0</v>
      </c>
      <c r="K130" s="48">
        <f t="shared" si="60"/>
        <v>0</v>
      </c>
      <c r="L130" s="24">
        <f t="shared" si="61"/>
        <v>0</v>
      </c>
      <c r="M130" s="4"/>
      <c r="N130" s="26"/>
      <c r="O130" s="2"/>
      <c r="P130" s="4"/>
      <c r="Q130" s="4"/>
      <c r="R130" s="4"/>
      <c r="S130" s="4"/>
      <c r="T130" s="1"/>
      <c r="U130" s="1"/>
      <c r="V130" s="1"/>
    </row>
    <row r="131" spans="1:22" x14ac:dyDescent="0.4">
      <c r="A131" s="146" t="s">
        <v>160</v>
      </c>
      <c r="B131" s="199"/>
      <c r="C131" s="101" t="s">
        <v>41</v>
      </c>
      <c r="D131" s="101">
        <v>867</v>
      </c>
      <c r="E131" s="102">
        <v>2.77</v>
      </c>
      <c r="F131" s="101" t="s">
        <v>5</v>
      </c>
      <c r="G131" s="102">
        <v>0.6</v>
      </c>
      <c r="H131" s="147">
        <f t="shared" si="58"/>
        <v>1.6619999999999999</v>
      </c>
      <c r="I131" s="148">
        <f t="shared" si="59"/>
        <v>7941.0360000000001</v>
      </c>
      <c r="J131" s="81">
        <v>0</v>
      </c>
      <c r="K131" s="45">
        <f t="shared" si="60"/>
        <v>0</v>
      </c>
      <c r="L131" s="12">
        <f t="shared" si="61"/>
        <v>0</v>
      </c>
      <c r="M131" s="4"/>
      <c r="N131" s="26"/>
      <c r="O131" s="2"/>
      <c r="P131" s="4"/>
      <c r="Q131" s="4"/>
      <c r="R131" s="4"/>
      <c r="S131" s="4"/>
      <c r="T131" s="1"/>
      <c r="U131" s="1"/>
      <c r="V131" s="1"/>
    </row>
    <row r="132" spans="1:22" x14ac:dyDescent="0.4">
      <c r="A132" s="149" t="s">
        <v>161</v>
      </c>
      <c r="B132" s="200"/>
      <c r="C132" s="150" t="s">
        <v>41</v>
      </c>
      <c r="D132" s="150">
        <v>868</v>
      </c>
      <c r="E132" s="100">
        <v>15.83</v>
      </c>
      <c r="F132" s="150" t="s">
        <v>5</v>
      </c>
      <c r="G132" s="100">
        <v>0.6</v>
      </c>
      <c r="H132" s="151">
        <f t="shared" si="58"/>
        <v>9.4979999999999993</v>
      </c>
      <c r="I132" s="152">
        <f t="shared" si="59"/>
        <v>45381.443999999996</v>
      </c>
      <c r="J132" s="82">
        <v>0</v>
      </c>
      <c r="K132" s="46">
        <f t="shared" si="56"/>
        <v>0</v>
      </c>
      <c r="L132" s="15">
        <f t="shared" si="57"/>
        <v>0</v>
      </c>
      <c r="M132" s="4"/>
      <c r="N132" s="26"/>
      <c r="O132" s="2"/>
      <c r="P132" s="4"/>
      <c r="Q132" s="4"/>
      <c r="R132" s="4"/>
      <c r="S132" s="4"/>
      <c r="T132" s="1"/>
      <c r="U132" s="1"/>
      <c r="V132" s="1"/>
    </row>
    <row r="133" spans="1:22" x14ac:dyDescent="0.4">
      <c r="A133" s="141" t="s">
        <v>162</v>
      </c>
      <c r="B133" s="198"/>
      <c r="C133" s="142" t="s">
        <v>42</v>
      </c>
      <c r="D133" s="142">
        <v>869</v>
      </c>
      <c r="E133" s="143">
        <v>1.57</v>
      </c>
      <c r="F133" s="142" t="s">
        <v>5</v>
      </c>
      <c r="G133" s="143">
        <v>0.6</v>
      </c>
      <c r="H133" s="144">
        <f t="shared" si="58"/>
        <v>0.94199999999999995</v>
      </c>
      <c r="I133" s="145">
        <f t="shared" si="59"/>
        <v>4500.8760000000002</v>
      </c>
      <c r="J133" s="83">
        <v>0</v>
      </c>
      <c r="K133" s="48">
        <f t="shared" si="56"/>
        <v>0</v>
      </c>
      <c r="L133" s="24">
        <f t="shared" si="57"/>
        <v>0</v>
      </c>
      <c r="M133" s="4"/>
      <c r="N133" s="26"/>
      <c r="O133" s="2"/>
      <c r="P133" s="4"/>
      <c r="Q133" s="4"/>
      <c r="R133" s="4"/>
      <c r="S133" s="4"/>
      <c r="T133" s="1"/>
      <c r="U133" s="1"/>
      <c r="V133" s="1"/>
    </row>
    <row r="134" spans="1:22" x14ac:dyDescent="0.4">
      <c r="A134" s="146" t="s">
        <v>163</v>
      </c>
      <c r="B134" s="199"/>
      <c r="C134" s="101" t="s">
        <v>41</v>
      </c>
      <c r="D134" s="101">
        <v>872</v>
      </c>
      <c r="E134" s="102">
        <v>2.2200000000000002</v>
      </c>
      <c r="F134" s="101" t="s">
        <v>5</v>
      </c>
      <c r="G134" s="102">
        <v>0.6</v>
      </c>
      <c r="H134" s="147">
        <f t="shared" si="58"/>
        <v>1.3320000000000001</v>
      </c>
      <c r="I134" s="148">
        <f t="shared" si="59"/>
        <v>6364.2960000000003</v>
      </c>
      <c r="J134" s="81">
        <v>0</v>
      </c>
      <c r="K134" s="45">
        <f t="shared" si="56"/>
        <v>0</v>
      </c>
      <c r="L134" s="12">
        <f t="shared" si="57"/>
        <v>0</v>
      </c>
      <c r="M134" s="4"/>
      <c r="N134" s="26"/>
      <c r="O134" s="2"/>
      <c r="P134" s="4"/>
      <c r="Q134" s="4"/>
      <c r="R134" s="4"/>
      <c r="S134" s="4"/>
      <c r="T134" s="1"/>
      <c r="U134" s="1"/>
      <c r="V134" s="1"/>
    </row>
    <row r="135" spans="1:22" x14ac:dyDescent="0.4">
      <c r="A135" s="149" t="s">
        <v>164</v>
      </c>
      <c r="B135" s="200"/>
      <c r="C135" s="150" t="s">
        <v>42</v>
      </c>
      <c r="D135" s="150">
        <v>875</v>
      </c>
      <c r="E135" s="100">
        <v>1.95</v>
      </c>
      <c r="F135" s="150" t="s">
        <v>5</v>
      </c>
      <c r="G135" s="100">
        <v>0.6</v>
      </c>
      <c r="H135" s="151">
        <f t="shared" si="58"/>
        <v>1.17</v>
      </c>
      <c r="I135" s="152">
        <f t="shared" si="59"/>
        <v>5590.2599999999993</v>
      </c>
      <c r="J135" s="82">
        <v>0</v>
      </c>
      <c r="K135" s="46">
        <f t="shared" si="56"/>
        <v>0</v>
      </c>
      <c r="L135" s="15">
        <f t="shared" si="57"/>
        <v>0</v>
      </c>
      <c r="M135" s="4"/>
      <c r="N135" s="26"/>
      <c r="O135" s="2"/>
      <c r="P135" s="4"/>
      <c r="Q135" s="4"/>
      <c r="R135" s="4"/>
      <c r="S135" s="4"/>
      <c r="T135" s="1"/>
      <c r="U135" s="1"/>
      <c r="V135" s="1"/>
    </row>
    <row r="136" spans="1:22" x14ac:dyDescent="0.4">
      <c r="A136" s="141" t="s">
        <v>165</v>
      </c>
      <c r="B136" s="198"/>
      <c r="C136" s="142" t="s">
        <v>42</v>
      </c>
      <c r="D136" s="142">
        <v>876</v>
      </c>
      <c r="E136" s="143">
        <v>4.12</v>
      </c>
      <c r="F136" s="142" t="s">
        <v>5</v>
      </c>
      <c r="G136" s="143">
        <v>0.6</v>
      </c>
      <c r="H136" s="144">
        <f t="shared" si="58"/>
        <v>2.472</v>
      </c>
      <c r="I136" s="145">
        <f t="shared" si="59"/>
        <v>11811.216</v>
      </c>
      <c r="J136" s="83">
        <v>0</v>
      </c>
      <c r="K136" s="48">
        <f t="shared" si="56"/>
        <v>0</v>
      </c>
      <c r="L136" s="24">
        <f t="shared" si="57"/>
        <v>0</v>
      </c>
      <c r="M136" s="4"/>
      <c r="N136" s="26"/>
      <c r="O136" s="2"/>
      <c r="P136" s="4"/>
      <c r="Q136" s="4"/>
      <c r="R136" s="4"/>
      <c r="S136" s="4"/>
      <c r="T136" s="1"/>
      <c r="U136" s="1"/>
      <c r="V136" s="1"/>
    </row>
    <row r="137" spans="1:22" x14ac:dyDescent="0.4">
      <c r="A137" s="146" t="s">
        <v>166</v>
      </c>
      <c r="B137" s="199"/>
      <c r="C137" s="101" t="s">
        <v>41</v>
      </c>
      <c r="D137" s="101">
        <v>879</v>
      </c>
      <c r="E137" s="102">
        <v>6.21</v>
      </c>
      <c r="F137" s="101" t="s">
        <v>5</v>
      </c>
      <c r="G137" s="102">
        <v>0.6</v>
      </c>
      <c r="H137" s="147">
        <f t="shared" si="58"/>
        <v>3.726</v>
      </c>
      <c r="I137" s="148">
        <f t="shared" si="59"/>
        <v>17802.828000000001</v>
      </c>
      <c r="J137" s="81">
        <v>0</v>
      </c>
      <c r="K137" s="45">
        <f t="shared" si="56"/>
        <v>0</v>
      </c>
      <c r="L137" s="12">
        <f t="shared" si="57"/>
        <v>0</v>
      </c>
      <c r="M137" s="4"/>
      <c r="N137" s="26"/>
      <c r="O137" s="2"/>
      <c r="P137" s="4"/>
      <c r="Q137" s="4"/>
      <c r="R137" s="4"/>
      <c r="S137" s="4"/>
      <c r="T137" s="1"/>
      <c r="U137" s="1"/>
      <c r="V137" s="1"/>
    </row>
    <row r="138" spans="1:22" x14ac:dyDescent="0.4">
      <c r="A138" s="149" t="s">
        <v>167</v>
      </c>
      <c r="B138" s="200"/>
      <c r="C138" s="150"/>
      <c r="D138" s="150">
        <v>880</v>
      </c>
      <c r="E138" s="100">
        <v>8.51</v>
      </c>
      <c r="F138" s="150" t="s">
        <v>5</v>
      </c>
      <c r="G138" s="100">
        <v>0.47</v>
      </c>
      <c r="H138" s="151">
        <f t="shared" si="58"/>
        <v>3.9996999999999998</v>
      </c>
      <c r="I138" s="152">
        <f t="shared" si="59"/>
        <v>19110.566599999998</v>
      </c>
      <c r="J138" s="82">
        <v>0</v>
      </c>
      <c r="K138" s="46">
        <f t="shared" si="56"/>
        <v>0</v>
      </c>
      <c r="L138" s="15">
        <f t="shared" si="57"/>
        <v>0</v>
      </c>
      <c r="M138" s="4"/>
      <c r="N138" s="26"/>
      <c r="O138" s="2"/>
      <c r="P138" s="4"/>
      <c r="Q138" s="4"/>
      <c r="R138" s="4"/>
      <c r="S138" s="4"/>
      <c r="T138" s="1"/>
      <c r="U138" s="1"/>
      <c r="V138" s="1"/>
    </row>
    <row r="139" spans="1:22" x14ac:dyDescent="0.4">
      <c r="A139" s="141" t="s">
        <v>168</v>
      </c>
      <c r="B139" s="198"/>
      <c r="C139" s="142"/>
      <c r="D139" s="142">
        <v>881</v>
      </c>
      <c r="E139" s="143">
        <v>10.25</v>
      </c>
      <c r="F139" s="142" t="s">
        <v>5</v>
      </c>
      <c r="G139" s="143">
        <v>0.51</v>
      </c>
      <c r="H139" s="144">
        <f t="shared" si="58"/>
        <v>5.2275</v>
      </c>
      <c r="I139" s="145">
        <f t="shared" si="59"/>
        <v>24976.994999999999</v>
      </c>
      <c r="J139" s="83">
        <v>0</v>
      </c>
      <c r="K139" s="48">
        <f t="shared" si="56"/>
        <v>0</v>
      </c>
      <c r="L139" s="24">
        <f t="shared" si="57"/>
        <v>0</v>
      </c>
      <c r="M139" s="4"/>
      <c r="N139" s="26"/>
      <c r="O139" s="2"/>
      <c r="P139" s="4"/>
      <c r="Q139" s="4"/>
      <c r="R139" s="4"/>
      <c r="S139" s="4"/>
      <c r="T139" s="1"/>
      <c r="U139" s="1"/>
      <c r="V139" s="1"/>
    </row>
    <row r="140" spans="1:22" x14ac:dyDescent="0.4">
      <c r="A140" s="146" t="s">
        <v>243</v>
      </c>
      <c r="B140" s="199"/>
      <c r="C140" s="101" t="s">
        <v>40</v>
      </c>
      <c r="D140" s="101">
        <v>882</v>
      </c>
      <c r="E140" s="102">
        <v>18.920000000000002</v>
      </c>
      <c r="F140" s="101" t="s">
        <v>5</v>
      </c>
      <c r="G140" s="102">
        <v>0.75</v>
      </c>
      <c r="H140" s="147">
        <f t="shared" si="58"/>
        <v>14.190000000000001</v>
      </c>
      <c r="I140" s="148">
        <f t="shared" si="59"/>
        <v>67799.820000000007</v>
      </c>
      <c r="J140" s="81">
        <v>0</v>
      </c>
      <c r="K140" s="45">
        <f t="shared" si="56"/>
        <v>0</v>
      </c>
      <c r="L140" s="12">
        <f t="shared" si="57"/>
        <v>0</v>
      </c>
      <c r="M140" s="4"/>
      <c r="N140" s="26"/>
      <c r="O140" s="2"/>
      <c r="P140" s="4"/>
      <c r="Q140" s="4"/>
      <c r="R140" s="4"/>
      <c r="S140" s="4"/>
      <c r="T140" s="1"/>
      <c r="U140" s="1"/>
      <c r="V140" s="1"/>
    </row>
    <row r="141" spans="1:22" x14ac:dyDescent="0.4">
      <c r="A141" s="149" t="s">
        <v>169</v>
      </c>
      <c r="B141" s="200"/>
      <c r="C141" s="150">
        <v>2</v>
      </c>
      <c r="D141" s="150">
        <v>890</v>
      </c>
      <c r="E141" s="100">
        <v>0.52</v>
      </c>
      <c r="F141" s="150" t="s">
        <v>5</v>
      </c>
      <c r="G141" s="100">
        <v>0.47</v>
      </c>
      <c r="H141" s="151">
        <f t="shared" si="58"/>
        <v>0.24440000000000001</v>
      </c>
      <c r="I141" s="152">
        <f t="shared" si="59"/>
        <v>1167.7432000000001</v>
      </c>
      <c r="J141" s="82">
        <v>0</v>
      </c>
      <c r="K141" s="46">
        <f t="shared" si="56"/>
        <v>0</v>
      </c>
      <c r="L141" s="15">
        <f t="shared" si="57"/>
        <v>0</v>
      </c>
      <c r="M141" s="4"/>
      <c r="N141" s="26"/>
      <c r="O141" s="2"/>
      <c r="P141" s="4"/>
      <c r="Q141" s="4"/>
      <c r="R141" s="4"/>
      <c r="S141" s="4"/>
      <c r="T141" s="1"/>
      <c r="U141" s="1"/>
      <c r="V141" s="1"/>
    </row>
    <row r="142" spans="1:22" x14ac:dyDescent="0.4">
      <c r="A142" s="146" t="s">
        <v>170</v>
      </c>
      <c r="B142" s="199"/>
      <c r="C142" s="101" t="s">
        <v>285</v>
      </c>
      <c r="D142" s="101">
        <v>895</v>
      </c>
      <c r="E142" s="102">
        <v>10.1</v>
      </c>
      <c r="F142" s="101" t="s">
        <v>5</v>
      </c>
      <c r="G142" s="102">
        <v>0.75</v>
      </c>
      <c r="H142" s="147">
        <f t="shared" si="58"/>
        <v>7.5749999999999993</v>
      </c>
      <c r="I142" s="148">
        <f t="shared" si="59"/>
        <v>36193.35</v>
      </c>
      <c r="J142" s="83">
        <v>0</v>
      </c>
      <c r="K142" s="48">
        <f t="shared" si="56"/>
        <v>0</v>
      </c>
      <c r="L142" s="24">
        <f t="shared" si="57"/>
        <v>0</v>
      </c>
      <c r="M142" s="4"/>
      <c r="N142" s="26"/>
      <c r="O142" s="2"/>
      <c r="P142" s="4"/>
      <c r="Q142" s="4"/>
      <c r="R142" s="4"/>
      <c r="S142" s="4"/>
      <c r="T142" s="1"/>
      <c r="U142" s="1"/>
      <c r="V142" s="1"/>
    </row>
    <row r="143" spans="1:22" x14ac:dyDescent="0.4">
      <c r="A143" s="146" t="s">
        <v>171</v>
      </c>
      <c r="B143" s="199"/>
      <c r="C143" s="101" t="s">
        <v>242</v>
      </c>
      <c r="D143" s="101">
        <v>897</v>
      </c>
      <c r="E143" s="102">
        <v>1.24</v>
      </c>
      <c r="F143" s="101" t="s">
        <v>5</v>
      </c>
      <c r="G143" s="102">
        <v>0.75</v>
      </c>
      <c r="H143" s="147">
        <f t="shared" si="58"/>
        <v>0.92999999999999994</v>
      </c>
      <c r="I143" s="148">
        <f t="shared" si="59"/>
        <v>4443.54</v>
      </c>
      <c r="J143" s="81">
        <v>0</v>
      </c>
      <c r="K143" s="45">
        <f t="shared" si="56"/>
        <v>0</v>
      </c>
      <c r="L143" s="12">
        <f t="shared" si="57"/>
        <v>0</v>
      </c>
      <c r="M143" s="4"/>
      <c r="N143" s="26"/>
      <c r="O143" s="2"/>
      <c r="P143" s="4"/>
      <c r="Q143" s="4"/>
      <c r="R143" s="4"/>
      <c r="S143" s="4"/>
      <c r="T143" s="1"/>
      <c r="U143" s="1"/>
      <c r="V143" s="1"/>
    </row>
    <row r="144" spans="1:22" x14ac:dyDescent="0.4">
      <c r="A144" s="149" t="s">
        <v>172</v>
      </c>
      <c r="B144" s="200"/>
      <c r="C144" s="150" t="s">
        <v>40</v>
      </c>
      <c r="D144" s="150">
        <v>899</v>
      </c>
      <c r="E144" s="100">
        <v>16.62</v>
      </c>
      <c r="F144" s="150" t="s">
        <v>5</v>
      </c>
      <c r="G144" s="100">
        <v>0.75</v>
      </c>
      <c r="H144" s="151">
        <f t="shared" si="58"/>
        <v>12.465</v>
      </c>
      <c r="I144" s="152">
        <f t="shared" si="59"/>
        <v>59557.77</v>
      </c>
      <c r="J144" s="82">
        <v>0</v>
      </c>
      <c r="K144" s="46">
        <f t="shared" si="56"/>
        <v>0</v>
      </c>
      <c r="L144" s="15">
        <f t="shared" si="57"/>
        <v>0</v>
      </c>
      <c r="M144" s="4"/>
      <c r="N144" s="26"/>
      <c r="O144" s="2"/>
      <c r="P144" s="4"/>
      <c r="Q144" s="4"/>
      <c r="R144" s="4"/>
      <c r="S144" s="4"/>
      <c r="T144" s="1"/>
      <c r="U144" s="1"/>
      <c r="V144" s="1"/>
    </row>
    <row r="145" spans="1:22" x14ac:dyDescent="0.4">
      <c r="A145" s="141" t="s">
        <v>173</v>
      </c>
      <c r="B145" s="198"/>
      <c r="C145" s="142" t="s">
        <v>287</v>
      </c>
      <c r="D145" s="142">
        <v>911</v>
      </c>
      <c r="E145" s="143">
        <v>12.13</v>
      </c>
      <c r="F145" s="142" t="s">
        <v>5</v>
      </c>
      <c r="G145" s="143">
        <v>0.65</v>
      </c>
      <c r="H145" s="144">
        <f t="shared" si="58"/>
        <v>7.884500000000001</v>
      </c>
      <c r="I145" s="145">
        <f t="shared" si="59"/>
        <v>37672.141000000003</v>
      </c>
      <c r="J145" s="83">
        <v>0</v>
      </c>
      <c r="K145" s="48">
        <f t="shared" ref="K145:K153" si="72">J145*H145</f>
        <v>0</v>
      </c>
      <c r="L145" s="24">
        <f t="shared" ref="L145:L153" si="73">J145*I145</f>
        <v>0</v>
      </c>
      <c r="M145" s="4"/>
      <c r="N145" s="26"/>
      <c r="O145" s="2"/>
      <c r="P145" s="4"/>
      <c r="Q145" s="4"/>
      <c r="R145" s="4"/>
      <c r="S145" s="4"/>
      <c r="T145" s="1"/>
      <c r="U145" s="1"/>
      <c r="V145" s="1"/>
    </row>
    <row r="146" spans="1:22" x14ac:dyDescent="0.4">
      <c r="A146" s="146" t="s">
        <v>174</v>
      </c>
      <c r="B146" s="199"/>
      <c r="C146" s="101"/>
      <c r="D146" s="101">
        <v>912</v>
      </c>
      <c r="E146" s="102">
        <v>21.01</v>
      </c>
      <c r="F146" s="101" t="s">
        <v>5</v>
      </c>
      <c r="G146" s="102">
        <v>0.65</v>
      </c>
      <c r="H146" s="147">
        <f t="shared" si="58"/>
        <v>13.656500000000001</v>
      </c>
      <c r="I146" s="148">
        <f t="shared" si="59"/>
        <v>65250.757000000005</v>
      </c>
      <c r="J146" s="81">
        <v>0</v>
      </c>
      <c r="K146" s="45">
        <f t="shared" si="72"/>
        <v>0</v>
      </c>
      <c r="L146" s="12">
        <f t="shared" si="73"/>
        <v>0</v>
      </c>
      <c r="M146" s="4"/>
      <c r="N146" s="26"/>
      <c r="O146" s="2"/>
      <c r="P146" s="4"/>
      <c r="Q146" s="4"/>
      <c r="R146" s="4"/>
      <c r="S146" s="4"/>
      <c r="T146" s="1"/>
      <c r="U146" s="1"/>
      <c r="V146" s="1"/>
    </row>
    <row r="147" spans="1:22" x14ac:dyDescent="0.4">
      <c r="A147" s="149" t="s">
        <v>175</v>
      </c>
      <c r="B147" s="200"/>
      <c r="C147" s="150" t="s">
        <v>242</v>
      </c>
      <c r="D147" s="150">
        <v>918</v>
      </c>
      <c r="E147" s="100">
        <v>1.45</v>
      </c>
      <c r="F147" s="150" t="s">
        <v>5</v>
      </c>
      <c r="G147" s="100">
        <v>0.75</v>
      </c>
      <c r="H147" s="151">
        <f t="shared" si="58"/>
        <v>1.0874999999999999</v>
      </c>
      <c r="I147" s="152">
        <f t="shared" si="59"/>
        <v>5196.0749999999998</v>
      </c>
      <c r="J147" s="82">
        <v>0</v>
      </c>
      <c r="K147" s="46">
        <f t="shared" si="72"/>
        <v>0</v>
      </c>
      <c r="L147" s="15">
        <f t="shared" si="73"/>
        <v>0</v>
      </c>
      <c r="M147" s="4"/>
      <c r="N147" s="26"/>
      <c r="O147" s="2"/>
      <c r="P147" s="4"/>
      <c r="Q147" s="4"/>
      <c r="R147" s="4"/>
      <c r="S147" s="4"/>
      <c r="T147" s="1"/>
      <c r="U147" s="1"/>
      <c r="V147" s="1"/>
    </row>
    <row r="148" spans="1:22" x14ac:dyDescent="0.4">
      <c r="A148" s="146" t="s">
        <v>176</v>
      </c>
      <c r="B148" s="199"/>
      <c r="C148" s="101" t="s">
        <v>242</v>
      </c>
      <c r="D148" s="101">
        <v>920</v>
      </c>
      <c r="E148" s="102">
        <v>7.42</v>
      </c>
      <c r="F148" s="101" t="s">
        <v>5</v>
      </c>
      <c r="G148" s="102">
        <v>0.75</v>
      </c>
      <c r="H148" s="147">
        <f t="shared" si="58"/>
        <v>5.5649999999999995</v>
      </c>
      <c r="I148" s="148">
        <f t="shared" si="59"/>
        <v>26589.569999999996</v>
      </c>
      <c r="J148" s="83">
        <v>0</v>
      </c>
      <c r="K148" s="48">
        <f t="shared" si="72"/>
        <v>0</v>
      </c>
      <c r="L148" s="24">
        <f t="shared" si="73"/>
        <v>0</v>
      </c>
      <c r="M148" s="4"/>
      <c r="N148" s="26"/>
      <c r="O148" s="2"/>
      <c r="P148" s="4"/>
      <c r="Q148" s="4"/>
      <c r="R148" s="4"/>
      <c r="S148" s="4"/>
      <c r="T148" s="1"/>
      <c r="U148" s="1"/>
      <c r="V148" s="1"/>
    </row>
    <row r="149" spans="1:22" x14ac:dyDescent="0.4">
      <c r="A149" s="146" t="s">
        <v>177</v>
      </c>
      <c r="B149" s="199"/>
      <c r="C149" s="101" t="s">
        <v>242</v>
      </c>
      <c r="D149" s="101">
        <v>926</v>
      </c>
      <c r="E149" s="102">
        <v>6.16</v>
      </c>
      <c r="F149" s="101" t="s">
        <v>200</v>
      </c>
      <c r="G149" s="102">
        <v>0.75</v>
      </c>
      <c r="H149" s="147">
        <f t="shared" si="58"/>
        <v>4.62</v>
      </c>
      <c r="I149" s="148">
        <f t="shared" si="59"/>
        <v>22074.36</v>
      </c>
      <c r="J149" s="81">
        <v>0</v>
      </c>
      <c r="K149" s="45">
        <f t="shared" si="72"/>
        <v>0</v>
      </c>
      <c r="L149" s="12">
        <f t="shared" si="73"/>
        <v>0</v>
      </c>
      <c r="M149" s="4"/>
      <c r="N149" s="26"/>
      <c r="O149" s="2"/>
      <c r="P149" s="4"/>
      <c r="Q149" s="4"/>
      <c r="R149" s="4"/>
      <c r="S149" s="4"/>
      <c r="T149" s="1"/>
      <c r="U149" s="1"/>
      <c r="V149" s="1"/>
    </row>
    <row r="150" spans="1:22" x14ac:dyDescent="0.4">
      <c r="A150" s="149" t="s">
        <v>178</v>
      </c>
      <c r="B150" s="200"/>
      <c r="C150" s="150" t="s">
        <v>288</v>
      </c>
      <c r="D150" s="150">
        <v>930</v>
      </c>
      <c r="E150" s="100">
        <v>12.55</v>
      </c>
      <c r="F150" s="150" t="s">
        <v>5</v>
      </c>
      <c r="G150" s="100">
        <v>0.56999999999999995</v>
      </c>
      <c r="H150" s="151">
        <f t="shared" si="58"/>
        <v>7.1535000000000002</v>
      </c>
      <c r="I150" s="152">
        <f t="shared" si="59"/>
        <v>34179.423000000003</v>
      </c>
      <c r="J150" s="82">
        <v>0</v>
      </c>
      <c r="K150" s="46">
        <f t="shared" si="72"/>
        <v>0</v>
      </c>
      <c r="L150" s="15">
        <f t="shared" si="73"/>
        <v>0</v>
      </c>
      <c r="M150" s="4"/>
      <c r="N150" s="26"/>
      <c r="O150" s="2"/>
      <c r="P150" s="4"/>
      <c r="Q150" s="4"/>
      <c r="R150" s="4"/>
      <c r="S150" s="4"/>
      <c r="T150" s="1"/>
      <c r="U150" s="1"/>
      <c r="V150" s="1"/>
    </row>
    <row r="151" spans="1:22" x14ac:dyDescent="0.4">
      <c r="A151" s="146" t="s">
        <v>179</v>
      </c>
      <c r="B151" s="199"/>
      <c r="C151" s="101"/>
      <c r="D151" s="101">
        <v>931</v>
      </c>
      <c r="E151" s="102">
        <v>7.8</v>
      </c>
      <c r="F151" s="101" t="s">
        <v>5</v>
      </c>
      <c r="G151" s="102">
        <v>0.56000000000000005</v>
      </c>
      <c r="H151" s="147">
        <f t="shared" si="58"/>
        <v>4.3680000000000003</v>
      </c>
      <c r="I151" s="148">
        <f t="shared" si="59"/>
        <v>20870.304</v>
      </c>
      <c r="J151" s="83">
        <v>0</v>
      </c>
      <c r="K151" s="48">
        <f t="shared" si="72"/>
        <v>0</v>
      </c>
      <c r="L151" s="24">
        <f t="shared" si="73"/>
        <v>0</v>
      </c>
      <c r="M151" s="4"/>
      <c r="N151" s="26"/>
      <c r="O151" s="2"/>
      <c r="P151" s="4"/>
      <c r="Q151" s="4"/>
      <c r="R151" s="4"/>
      <c r="S151" s="4"/>
      <c r="T151" s="1"/>
      <c r="U151" s="1"/>
      <c r="V151" s="1"/>
    </row>
    <row r="152" spans="1:22" x14ac:dyDescent="0.4">
      <c r="A152" s="146" t="s">
        <v>180</v>
      </c>
      <c r="B152" s="199"/>
      <c r="C152" s="101"/>
      <c r="D152" s="101">
        <v>932</v>
      </c>
      <c r="E152" s="102">
        <v>9.0500000000000007</v>
      </c>
      <c r="F152" s="101" t="s">
        <v>5</v>
      </c>
      <c r="G152" s="102">
        <v>0.57000000000000006</v>
      </c>
      <c r="H152" s="147">
        <f t="shared" si="58"/>
        <v>5.158500000000001</v>
      </c>
      <c r="I152" s="148">
        <f t="shared" si="59"/>
        <v>24647.313000000006</v>
      </c>
      <c r="J152" s="81">
        <v>0</v>
      </c>
      <c r="K152" s="45">
        <f t="shared" si="72"/>
        <v>0</v>
      </c>
      <c r="L152" s="12">
        <f t="shared" si="73"/>
        <v>0</v>
      </c>
      <c r="M152" s="4"/>
      <c r="N152" s="26"/>
      <c r="O152" s="2"/>
      <c r="P152" s="4"/>
      <c r="Q152" s="4"/>
      <c r="R152" s="4"/>
      <c r="S152" s="4"/>
      <c r="T152" s="1"/>
      <c r="U152" s="1"/>
      <c r="V152" s="1"/>
    </row>
    <row r="153" spans="1:22" x14ac:dyDescent="0.4">
      <c r="A153" s="149" t="s">
        <v>181</v>
      </c>
      <c r="B153" s="200"/>
      <c r="C153" s="150" t="s">
        <v>290</v>
      </c>
      <c r="D153" s="150">
        <v>933</v>
      </c>
      <c r="E153" s="100">
        <v>33.21</v>
      </c>
      <c r="F153" s="150" t="s">
        <v>5</v>
      </c>
      <c r="G153" s="100">
        <v>0.45</v>
      </c>
      <c r="H153" s="151">
        <f t="shared" si="58"/>
        <v>14.944500000000001</v>
      </c>
      <c r="I153" s="152">
        <f t="shared" si="59"/>
        <v>71404.821000000011</v>
      </c>
      <c r="J153" s="82">
        <v>0</v>
      </c>
      <c r="K153" s="46">
        <f t="shared" si="72"/>
        <v>0</v>
      </c>
      <c r="L153" s="15">
        <f t="shared" si="73"/>
        <v>0</v>
      </c>
      <c r="M153" s="4"/>
      <c r="N153" s="26"/>
      <c r="O153" s="2"/>
      <c r="P153" s="4"/>
      <c r="Q153" s="4"/>
      <c r="R153" s="4"/>
      <c r="S153" s="4"/>
      <c r="T153" s="1"/>
      <c r="U153" s="1"/>
      <c r="V153" s="1"/>
    </row>
    <row r="154" spans="1:22" x14ac:dyDescent="0.4">
      <c r="A154" s="141" t="s">
        <v>182</v>
      </c>
      <c r="B154" s="198"/>
      <c r="C154" s="142"/>
      <c r="D154" s="142">
        <v>934</v>
      </c>
      <c r="E154" s="143">
        <v>33.03</v>
      </c>
      <c r="F154" s="142" t="s">
        <v>5</v>
      </c>
      <c r="G154" s="143">
        <v>0.44999999999999996</v>
      </c>
      <c r="H154" s="144">
        <f t="shared" si="58"/>
        <v>14.863499999999998</v>
      </c>
      <c r="I154" s="145">
        <f t="shared" si="59"/>
        <v>71017.802999999985</v>
      </c>
      <c r="J154" s="83">
        <v>0</v>
      </c>
      <c r="K154" s="48">
        <f t="shared" si="56"/>
        <v>0</v>
      </c>
      <c r="L154" s="24">
        <f t="shared" ref="L154:L175" si="74">J154*I154</f>
        <v>0</v>
      </c>
      <c r="M154" s="4"/>
      <c r="N154" s="26"/>
      <c r="O154" s="2"/>
      <c r="P154" s="4"/>
      <c r="Q154" s="4"/>
      <c r="R154" s="4"/>
      <c r="S154" s="4"/>
      <c r="T154" s="1"/>
      <c r="U154" s="1"/>
      <c r="V154" s="1"/>
    </row>
    <row r="155" spans="1:22" x14ac:dyDescent="0.4">
      <c r="A155" s="146" t="s">
        <v>183</v>
      </c>
      <c r="B155" s="199"/>
      <c r="C155" s="101"/>
      <c r="D155" s="101">
        <v>935</v>
      </c>
      <c r="E155" s="102">
        <v>59.5</v>
      </c>
      <c r="F155" s="101" t="s">
        <v>201</v>
      </c>
      <c r="G155" s="102">
        <v>0.69</v>
      </c>
      <c r="H155" s="147">
        <f t="shared" si="58"/>
        <v>41.055</v>
      </c>
      <c r="I155" s="148">
        <f t="shared" si="59"/>
        <v>196160.79</v>
      </c>
      <c r="J155" s="81">
        <v>0</v>
      </c>
      <c r="K155" s="45">
        <f t="shared" si="56"/>
        <v>0</v>
      </c>
      <c r="L155" s="12">
        <f t="shared" si="74"/>
        <v>0</v>
      </c>
      <c r="M155" s="4"/>
      <c r="N155" s="26"/>
      <c r="O155" s="2"/>
      <c r="P155" s="4"/>
      <c r="Q155" s="4"/>
      <c r="R155" s="4"/>
      <c r="S155" s="4"/>
      <c r="T155" s="1"/>
      <c r="U155" s="1"/>
      <c r="V155" s="1"/>
    </row>
    <row r="156" spans="1:22" x14ac:dyDescent="0.4">
      <c r="A156" s="149" t="s">
        <v>184</v>
      </c>
      <c r="B156" s="200"/>
      <c r="C156" s="150" t="s">
        <v>291</v>
      </c>
      <c r="D156" s="150">
        <v>936</v>
      </c>
      <c r="E156" s="100">
        <v>32.29</v>
      </c>
      <c r="F156" s="150" t="s">
        <v>5</v>
      </c>
      <c r="G156" s="100">
        <v>0.35</v>
      </c>
      <c r="H156" s="151">
        <f t="shared" si="58"/>
        <v>11.301499999999999</v>
      </c>
      <c r="I156" s="152">
        <f t="shared" si="59"/>
        <v>53998.566999999995</v>
      </c>
      <c r="J156" s="82">
        <v>0</v>
      </c>
      <c r="K156" s="46">
        <f t="shared" si="56"/>
        <v>0</v>
      </c>
      <c r="L156" s="15">
        <f t="shared" si="74"/>
        <v>0</v>
      </c>
      <c r="M156" s="4"/>
      <c r="N156" s="26"/>
      <c r="O156" s="2"/>
      <c r="P156" s="4"/>
      <c r="Q156" s="4"/>
      <c r="R156" s="4"/>
      <c r="S156" s="4"/>
      <c r="T156" s="1"/>
      <c r="U156" s="1"/>
      <c r="V156" s="1"/>
    </row>
    <row r="157" spans="1:22" x14ac:dyDescent="0.4">
      <c r="A157" s="141" t="s">
        <v>185</v>
      </c>
      <c r="B157" s="198"/>
      <c r="C157" s="142" t="s">
        <v>291</v>
      </c>
      <c r="D157" s="142">
        <v>937</v>
      </c>
      <c r="E157" s="143">
        <v>38.99</v>
      </c>
      <c r="F157" s="142" t="s">
        <v>5</v>
      </c>
      <c r="G157" s="143">
        <v>0.35</v>
      </c>
      <c r="H157" s="144">
        <f t="shared" si="58"/>
        <v>13.6465</v>
      </c>
      <c r="I157" s="145">
        <f t="shared" si="59"/>
        <v>65202.976999999999</v>
      </c>
      <c r="J157" s="83">
        <v>0</v>
      </c>
      <c r="K157" s="48">
        <f t="shared" si="56"/>
        <v>0</v>
      </c>
      <c r="L157" s="24">
        <f t="shared" si="74"/>
        <v>0</v>
      </c>
      <c r="M157" s="4"/>
      <c r="N157" s="26"/>
      <c r="O157" s="2"/>
      <c r="P157" s="4"/>
      <c r="Q157" s="4"/>
      <c r="R157" s="4"/>
      <c r="S157" s="4"/>
      <c r="T157" s="1"/>
      <c r="U157" s="1"/>
      <c r="V157" s="1"/>
    </row>
    <row r="158" spans="1:22" x14ac:dyDescent="0.4">
      <c r="A158" s="146" t="s">
        <v>186</v>
      </c>
      <c r="B158" s="199"/>
      <c r="C158" s="101"/>
      <c r="D158" s="101">
        <v>938</v>
      </c>
      <c r="E158" s="102">
        <v>15.08</v>
      </c>
      <c r="F158" s="101" t="s">
        <v>201</v>
      </c>
      <c r="G158" s="102">
        <v>2.0000000000000018E-2</v>
      </c>
      <c r="H158" s="147">
        <f t="shared" si="58"/>
        <v>0.30160000000000026</v>
      </c>
      <c r="I158" s="148">
        <f t="shared" si="59"/>
        <v>1441.0448000000013</v>
      </c>
      <c r="J158" s="81">
        <v>0</v>
      </c>
      <c r="K158" s="45">
        <f t="shared" si="56"/>
        <v>0</v>
      </c>
      <c r="L158" s="12">
        <f t="shared" si="74"/>
        <v>0</v>
      </c>
      <c r="M158" s="4"/>
      <c r="N158" s="26"/>
      <c r="O158" s="2"/>
      <c r="P158" s="4"/>
      <c r="Q158" s="4"/>
      <c r="R158" s="4"/>
      <c r="S158" s="4"/>
      <c r="T158" s="1"/>
      <c r="U158" s="1"/>
      <c r="V158" s="1"/>
    </row>
    <row r="159" spans="1:22" x14ac:dyDescent="0.4">
      <c r="A159" s="149" t="s">
        <v>187</v>
      </c>
      <c r="B159" s="200"/>
      <c r="C159" s="150" t="s">
        <v>294</v>
      </c>
      <c r="D159" s="150">
        <v>941</v>
      </c>
      <c r="E159" s="100">
        <v>4.8499999999999996</v>
      </c>
      <c r="F159" s="150" t="s">
        <v>7</v>
      </c>
      <c r="G159" s="100">
        <v>0.56999999999999995</v>
      </c>
      <c r="H159" s="151">
        <f t="shared" si="58"/>
        <v>2.7644999999999995</v>
      </c>
      <c r="I159" s="152">
        <f t="shared" si="59"/>
        <v>13208.780999999997</v>
      </c>
      <c r="J159" s="82">
        <v>0</v>
      </c>
      <c r="K159" s="46">
        <f t="shared" si="56"/>
        <v>0</v>
      </c>
      <c r="L159" s="15">
        <f t="shared" si="74"/>
        <v>0</v>
      </c>
      <c r="M159" s="4"/>
      <c r="N159" s="26"/>
      <c r="O159" s="2"/>
      <c r="P159" s="4"/>
      <c r="Q159" s="4"/>
      <c r="R159" s="4"/>
      <c r="S159" s="4"/>
      <c r="T159" s="1"/>
      <c r="U159" s="1"/>
      <c r="V159" s="1"/>
    </row>
    <row r="160" spans="1:22" x14ac:dyDescent="0.4">
      <c r="A160" s="141" t="s">
        <v>188</v>
      </c>
      <c r="B160" s="198"/>
      <c r="C160" s="142" t="s">
        <v>295</v>
      </c>
      <c r="D160" s="142">
        <v>942</v>
      </c>
      <c r="E160" s="143">
        <v>3.11</v>
      </c>
      <c r="F160" s="142" t="s">
        <v>17</v>
      </c>
      <c r="G160" s="143">
        <v>0.56999999999999995</v>
      </c>
      <c r="H160" s="144">
        <f t="shared" si="58"/>
        <v>1.7726999999999997</v>
      </c>
      <c r="I160" s="145">
        <f t="shared" si="59"/>
        <v>8469.9605999999985</v>
      </c>
      <c r="J160" s="83">
        <v>0</v>
      </c>
      <c r="K160" s="48">
        <f t="shared" si="56"/>
        <v>0</v>
      </c>
      <c r="L160" s="24">
        <f t="shared" si="74"/>
        <v>0</v>
      </c>
      <c r="M160" s="4"/>
      <c r="N160" s="26"/>
      <c r="O160" s="2"/>
      <c r="P160" s="4"/>
      <c r="Q160" s="4"/>
      <c r="R160" s="4"/>
      <c r="S160" s="4"/>
      <c r="T160" s="1"/>
      <c r="U160" s="1"/>
      <c r="V160" s="1"/>
    </row>
    <row r="161" spans="1:22" x14ac:dyDescent="0.4">
      <c r="A161" s="146" t="s">
        <v>189</v>
      </c>
      <c r="B161" s="199"/>
      <c r="C161" s="101" t="s">
        <v>294</v>
      </c>
      <c r="D161" s="101">
        <v>943</v>
      </c>
      <c r="E161" s="102">
        <v>2.06</v>
      </c>
      <c r="F161" s="101" t="s">
        <v>17</v>
      </c>
      <c r="G161" s="102">
        <v>0.56999999999999995</v>
      </c>
      <c r="H161" s="147">
        <f t="shared" ref="H161:H175" si="75">G161*E161</f>
        <v>1.1741999999999999</v>
      </c>
      <c r="I161" s="148">
        <f t="shared" ref="I161:I175" si="76">H161*$C$2</f>
        <v>5610.3275999999996</v>
      </c>
      <c r="J161" s="81">
        <v>0</v>
      </c>
      <c r="K161" s="45">
        <f t="shared" si="56"/>
        <v>0</v>
      </c>
      <c r="L161" s="12">
        <f t="shared" si="74"/>
        <v>0</v>
      </c>
      <c r="M161" s="4"/>
      <c r="N161" s="26"/>
      <c r="O161" s="2"/>
      <c r="P161" s="4"/>
      <c r="Q161" s="4"/>
      <c r="R161" s="4"/>
      <c r="S161" s="4"/>
      <c r="T161" s="1"/>
      <c r="U161" s="1"/>
      <c r="V161" s="1"/>
    </row>
    <row r="162" spans="1:22" x14ac:dyDescent="0.4">
      <c r="A162" s="149" t="s">
        <v>190</v>
      </c>
      <c r="B162" s="200"/>
      <c r="C162" s="150"/>
      <c r="D162" s="150">
        <v>944</v>
      </c>
      <c r="E162" s="100">
        <v>13.91</v>
      </c>
      <c r="F162" s="150" t="s">
        <v>26</v>
      </c>
      <c r="G162" s="100">
        <v>0.43000000000000005</v>
      </c>
      <c r="H162" s="151">
        <f t="shared" si="75"/>
        <v>5.9813000000000009</v>
      </c>
      <c r="I162" s="152">
        <f t="shared" si="76"/>
        <v>28578.651400000006</v>
      </c>
      <c r="J162" s="82">
        <v>0</v>
      </c>
      <c r="K162" s="46">
        <f t="shared" si="56"/>
        <v>0</v>
      </c>
      <c r="L162" s="15">
        <f t="shared" si="74"/>
        <v>0</v>
      </c>
      <c r="M162" s="4"/>
      <c r="N162" s="26"/>
      <c r="O162" s="2"/>
      <c r="P162" s="4"/>
      <c r="Q162" s="4"/>
      <c r="R162" s="4"/>
      <c r="S162" s="4"/>
      <c r="T162" s="1"/>
      <c r="U162" s="1"/>
      <c r="V162" s="1"/>
    </row>
    <row r="163" spans="1:22" x14ac:dyDescent="0.4">
      <c r="A163" s="141" t="s">
        <v>191</v>
      </c>
      <c r="B163" s="198" t="s">
        <v>268</v>
      </c>
      <c r="C163" s="142"/>
      <c r="D163" s="142">
        <v>945</v>
      </c>
      <c r="E163" s="143">
        <v>18.420000000000002</v>
      </c>
      <c r="F163" s="142" t="s">
        <v>26</v>
      </c>
      <c r="G163" s="143">
        <v>0.44</v>
      </c>
      <c r="H163" s="144">
        <f t="shared" si="75"/>
        <v>8.1048000000000009</v>
      </c>
      <c r="I163" s="145">
        <f t="shared" si="76"/>
        <v>38724.734400000001</v>
      </c>
      <c r="J163" s="83">
        <v>0</v>
      </c>
      <c r="K163" s="48">
        <f t="shared" si="56"/>
        <v>0</v>
      </c>
      <c r="L163" s="24">
        <f t="shared" si="74"/>
        <v>0</v>
      </c>
      <c r="M163" s="4"/>
      <c r="N163" s="26"/>
      <c r="O163" s="2"/>
      <c r="P163" s="4"/>
      <c r="Q163" s="4"/>
      <c r="R163" s="4"/>
      <c r="S163" s="4"/>
      <c r="T163" s="1"/>
      <c r="U163" s="1"/>
      <c r="V163" s="1"/>
    </row>
    <row r="164" spans="1:22" x14ac:dyDescent="0.4">
      <c r="A164" s="146" t="s">
        <v>191</v>
      </c>
      <c r="B164" s="199" t="s">
        <v>271</v>
      </c>
      <c r="C164" s="101"/>
      <c r="D164" s="101">
        <v>945</v>
      </c>
      <c r="E164" s="102">
        <v>18.420000000000002</v>
      </c>
      <c r="F164" s="101" t="s">
        <v>26</v>
      </c>
      <c r="G164" s="102">
        <v>0.25</v>
      </c>
      <c r="H164" s="147">
        <f t="shared" si="75"/>
        <v>4.6050000000000004</v>
      </c>
      <c r="I164" s="148">
        <f t="shared" si="76"/>
        <v>22002.690000000002</v>
      </c>
      <c r="J164" s="81">
        <v>0</v>
      </c>
      <c r="K164" s="45">
        <f t="shared" si="56"/>
        <v>0</v>
      </c>
      <c r="L164" s="12">
        <f t="shared" si="74"/>
        <v>0</v>
      </c>
      <c r="M164" s="4"/>
      <c r="N164" s="26"/>
      <c r="O164" s="2"/>
      <c r="P164" s="4"/>
      <c r="Q164" s="4"/>
      <c r="R164" s="4"/>
      <c r="S164" s="4"/>
      <c r="T164" s="1"/>
      <c r="U164" s="1"/>
      <c r="V164" s="1"/>
    </row>
    <row r="165" spans="1:22" x14ac:dyDescent="0.4">
      <c r="A165" s="149" t="s">
        <v>191</v>
      </c>
      <c r="B165" s="200" t="s">
        <v>269</v>
      </c>
      <c r="C165" s="150"/>
      <c r="D165" s="150">
        <v>945</v>
      </c>
      <c r="E165" s="100">
        <v>22.76</v>
      </c>
      <c r="F165" s="150" t="s">
        <v>26</v>
      </c>
      <c r="G165" s="100">
        <v>0.44</v>
      </c>
      <c r="H165" s="151">
        <f t="shared" ref="H165:H166" si="77">G165*E165</f>
        <v>10.0144</v>
      </c>
      <c r="I165" s="152">
        <f t="shared" ref="I165:I166" si="78">H165*$C$2</f>
        <v>47848.803200000002</v>
      </c>
      <c r="J165" s="82">
        <v>0</v>
      </c>
      <c r="K165" s="46">
        <f t="shared" ref="K165:K166" si="79">J165*H165</f>
        <v>0</v>
      </c>
      <c r="L165" s="15">
        <f t="shared" ref="L165:L166" si="80">J165*I165</f>
        <v>0</v>
      </c>
      <c r="M165" s="4"/>
      <c r="N165" s="26"/>
      <c r="O165" s="2"/>
      <c r="P165" s="4"/>
      <c r="Q165" s="4"/>
      <c r="R165" s="4"/>
      <c r="S165" s="4"/>
      <c r="T165" s="1"/>
      <c r="U165" s="1"/>
      <c r="V165" s="1"/>
    </row>
    <row r="166" spans="1:22" x14ac:dyDescent="0.4">
      <c r="A166" s="141" t="s">
        <v>191</v>
      </c>
      <c r="B166" s="198" t="s">
        <v>272</v>
      </c>
      <c r="C166" s="142"/>
      <c r="D166" s="142">
        <v>945</v>
      </c>
      <c r="E166" s="143">
        <v>22.76</v>
      </c>
      <c r="F166" s="142" t="s">
        <v>26</v>
      </c>
      <c r="G166" s="143">
        <v>0.25</v>
      </c>
      <c r="H166" s="144">
        <f t="shared" si="77"/>
        <v>5.69</v>
      </c>
      <c r="I166" s="145">
        <f t="shared" si="78"/>
        <v>27186.820000000003</v>
      </c>
      <c r="J166" s="83">
        <v>0</v>
      </c>
      <c r="K166" s="48">
        <f t="shared" si="79"/>
        <v>0</v>
      </c>
      <c r="L166" s="24">
        <f t="shared" si="80"/>
        <v>0</v>
      </c>
      <c r="M166" s="4"/>
      <c r="N166" s="26"/>
      <c r="O166" s="2"/>
      <c r="P166" s="4"/>
      <c r="Q166" s="4"/>
      <c r="R166" s="4"/>
      <c r="S166" s="4"/>
      <c r="T166" s="1"/>
      <c r="U166" s="1"/>
      <c r="V166" s="1"/>
    </row>
    <row r="167" spans="1:22" x14ac:dyDescent="0.4">
      <c r="A167" s="146" t="s">
        <v>191</v>
      </c>
      <c r="B167" s="199" t="s">
        <v>270</v>
      </c>
      <c r="C167" s="101"/>
      <c r="D167" s="101">
        <v>945</v>
      </c>
      <c r="E167" s="102">
        <v>26.9</v>
      </c>
      <c r="F167" s="101" t="s">
        <v>26</v>
      </c>
      <c r="G167" s="102">
        <v>0.44</v>
      </c>
      <c r="H167" s="147">
        <f t="shared" si="75"/>
        <v>11.836</v>
      </c>
      <c r="I167" s="148">
        <f t="shared" si="76"/>
        <v>56552.408000000003</v>
      </c>
      <c r="J167" s="81">
        <v>0</v>
      </c>
      <c r="K167" s="45">
        <f t="shared" si="56"/>
        <v>0</v>
      </c>
      <c r="L167" s="12">
        <f t="shared" si="74"/>
        <v>0</v>
      </c>
      <c r="M167" s="4"/>
      <c r="N167" s="26"/>
      <c r="O167" s="2"/>
      <c r="P167" s="4"/>
      <c r="Q167" s="4"/>
      <c r="R167" s="4"/>
      <c r="S167" s="4"/>
      <c r="T167" s="1"/>
      <c r="U167" s="1"/>
      <c r="V167" s="1"/>
    </row>
    <row r="168" spans="1:22" x14ac:dyDescent="0.4">
      <c r="A168" s="149" t="s">
        <v>191</v>
      </c>
      <c r="B168" s="200" t="s">
        <v>273</v>
      </c>
      <c r="C168" s="150"/>
      <c r="D168" s="150">
        <v>945</v>
      </c>
      <c r="E168" s="100">
        <v>26.9</v>
      </c>
      <c r="F168" s="150" t="s">
        <v>26</v>
      </c>
      <c r="G168" s="100">
        <v>0.25</v>
      </c>
      <c r="H168" s="151">
        <f t="shared" ref="H168" si="81">G168*E168</f>
        <v>6.7249999999999996</v>
      </c>
      <c r="I168" s="152">
        <f t="shared" ref="I168" si="82">H168*$C$2</f>
        <v>32132.05</v>
      </c>
      <c r="J168" s="82">
        <v>0</v>
      </c>
      <c r="K168" s="46">
        <f t="shared" ref="K168" si="83">J168*H168</f>
        <v>0</v>
      </c>
      <c r="L168" s="15">
        <f t="shared" ref="L168" si="84">J168*I168</f>
        <v>0</v>
      </c>
      <c r="M168" s="4"/>
      <c r="N168" s="26"/>
      <c r="O168" s="2"/>
      <c r="P168" s="4"/>
      <c r="Q168" s="4"/>
      <c r="R168" s="4"/>
      <c r="S168" s="4"/>
      <c r="T168" s="1"/>
      <c r="U168" s="1"/>
      <c r="V168" s="1"/>
    </row>
    <row r="169" spans="1:22" x14ac:dyDescent="0.4">
      <c r="A169" s="141" t="s">
        <v>192</v>
      </c>
      <c r="B169" s="198"/>
      <c r="C169" s="142" t="s">
        <v>299</v>
      </c>
      <c r="D169" s="142">
        <v>947</v>
      </c>
      <c r="E169" s="143">
        <v>5.54</v>
      </c>
      <c r="F169" s="142" t="s">
        <v>8</v>
      </c>
      <c r="G169" s="143">
        <v>0.43</v>
      </c>
      <c r="H169" s="144">
        <f t="shared" si="75"/>
        <v>2.3822000000000001</v>
      </c>
      <c r="I169" s="145">
        <f t="shared" si="76"/>
        <v>11382.151600000001</v>
      </c>
      <c r="J169" s="83">
        <v>0</v>
      </c>
      <c r="K169" s="48">
        <f t="shared" ref="K169" si="85">J169*H169</f>
        <v>0</v>
      </c>
      <c r="L169" s="24">
        <f t="shared" ref="L169" si="86">J169*I169</f>
        <v>0</v>
      </c>
      <c r="M169" s="4"/>
      <c r="N169" s="26"/>
      <c r="O169" s="2"/>
      <c r="P169" s="4"/>
      <c r="Q169" s="4"/>
      <c r="R169" s="4"/>
      <c r="S169" s="4"/>
      <c r="T169" s="1"/>
      <c r="U169" s="1"/>
      <c r="V169" s="1"/>
    </row>
    <row r="170" spans="1:22" x14ac:dyDescent="0.4">
      <c r="A170" s="146" t="s">
        <v>193</v>
      </c>
      <c r="B170" s="199"/>
      <c r="C170" s="101" t="s">
        <v>305</v>
      </c>
      <c r="D170" s="101">
        <v>948</v>
      </c>
      <c r="E170" s="102">
        <v>77.5</v>
      </c>
      <c r="F170" s="101" t="s">
        <v>202</v>
      </c>
      <c r="G170" s="102">
        <v>0.43</v>
      </c>
      <c r="H170" s="147">
        <f t="shared" si="75"/>
        <v>33.325000000000003</v>
      </c>
      <c r="I170" s="148">
        <f t="shared" si="76"/>
        <v>159226.85</v>
      </c>
      <c r="J170" s="81">
        <v>0</v>
      </c>
      <c r="K170" s="45">
        <f t="shared" si="56"/>
        <v>0</v>
      </c>
      <c r="L170" s="12">
        <f t="shared" si="74"/>
        <v>0</v>
      </c>
      <c r="M170" s="4"/>
      <c r="N170" s="26"/>
      <c r="O170" s="2"/>
      <c r="P170" s="4"/>
      <c r="Q170" s="4"/>
      <c r="R170" s="4"/>
      <c r="S170" s="4"/>
      <c r="T170" s="1"/>
      <c r="U170" s="1"/>
      <c r="V170" s="1"/>
    </row>
    <row r="171" spans="1:22" x14ac:dyDescent="0.4">
      <c r="A171" s="149" t="s">
        <v>194</v>
      </c>
      <c r="B171" s="200"/>
      <c r="C171" s="150" t="s">
        <v>305</v>
      </c>
      <c r="D171" s="150">
        <v>949</v>
      </c>
      <c r="E171" s="100">
        <v>13.6</v>
      </c>
      <c r="F171" s="150" t="s">
        <v>8</v>
      </c>
      <c r="G171" s="100">
        <v>0.43</v>
      </c>
      <c r="H171" s="151">
        <f t="shared" si="75"/>
        <v>5.8479999999999999</v>
      </c>
      <c r="I171" s="152">
        <f t="shared" si="76"/>
        <v>27941.743999999999</v>
      </c>
      <c r="J171" s="82">
        <v>0</v>
      </c>
      <c r="K171" s="46">
        <f t="shared" si="56"/>
        <v>0</v>
      </c>
      <c r="L171" s="15">
        <f t="shared" si="74"/>
        <v>0</v>
      </c>
      <c r="M171" s="4"/>
      <c r="N171" s="26"/>
      <c r="O171" s="2"/>
      <c r="P171" s="4"/>
      <c r="Q171" s="4"/>
      <c r="R171" s="4"/>
      <c r="S171" s="4"/>
      <c r="T171" s="1"/>
      <c r="U171" s="1"/>
      <c r="V171" s="1"/>
    </row>
    <row r="172" spans="1:22" x14ac:dyDescent="0.4">
      <c r="A172" s="141" t="s">
        <v>195</v>
      </c>
      <c r="B172" s="198"/>
      <c r="C172" s="142" t="s">
        <v>299</v>
      </c>
      <c r="D172" s="142">
        <v>950</v>
      </c>
      <c r="E172" s="143">
        <v>15.42</v>
      </c>
      <c r="F172" s="142" t="s">
        <v>26</v>
      </c>
      <c r="G172" s="143">
        <v>0.43</v>
      </c>
      <c r="H172" s="144">
        <f t="shared" si="75"/>
        <v>6.6306000000000003</v>
      </c>
      <c r="I172" s="145">
        <f t="shared" si="76"/>
        <v>31681.006800000003</v>
      </c>
      <c r="J172" s="83">
        <v>0</v>
      </c>
      <c r="K172" s="48">
        <f t="shared" si="56"/>
        <v>0</v>
      </c>
      <c r="L172" s="24">
        <f t="shared" si="74"/>
        <v>0</v>
      </c>
      <c r="M172" s="4"/>
      <c r="N172" s="26"/>
      <c r="O172" s="2"/>
      <c r="P172" s="4"/>
      <c r="Q172" s="4"/>
      <c r="R172" s="4"/>
      <c r="S172" s="4"/>
      <c r="T172" s="1"/>
      <c r="U172" s="1"/>
      <c r="V172" s="1"/>
    </row>
    <row r="173" spans="1:22" x14ac:dyDescent="0.4">
      <c r="A173" s="146" t="s">
        <v>196</v>
      </c>
      <c r="B173" s="199"/>
      <c r="C173" s="101" t="s">
        <v>300</v>
      </c>
      <c r="D173" s="101">
        <v>970</v>
      </c>
      <c r="E173" s="102">
        <v>7.31</v>
      </c>
      <c r="F173" s="101" t="s">
        <v>5</v>
      </c>
      <c r="G173" s="102">
        <v>0.56999999999999995</v>
      </c>
      <c r="H173" s="147">
        <f t="shared" si="75"/>
        <v>4.1666999999999996</v>
      </c>
      <c r="I173" s="148">
        <f t="shared" si="76"/>
        <v>19908.492599999998</v>
      </c>
      <c r="J173" s="81">
        <v>0</v>
      </c>
      <c r="K173" s="45">
        <f t="shared" si="56"/>
        <v>0</v>
      </c>
      <c r="L173" s="12">
        <f t="shared" si="74"/>
        <v>0</v>
      </c>
      <c r="M173" s="4"/>
      <c r="N173" s="26"/>
      <c r="O173" s="2"/>
      <c r="P173" s="4"/>
      <c r="Q173" s="4"/>
      <c r="R173" s="4"/>
      <c r="S173" s="4"/>
      <c r="T173" s="1"/>
      <c r="U173" s="1"/>
      <c r="V173" s="1"/>
    </row>
    <row r="174" spans="1:22" x14ac:dyDescent="0.4">
      <c r="A174" s="149" t="s">
        <v>197</v>
      </c>
      <c r="B174" s="200"/>
      <c r="C174" s="150" t="s">
        <v>300</v>
      </c>
      <c r="D174" s="150">
        <v>971</v>
      </c>
      <c r="E174" s="100">
        <v>9.83</v>
      </c>
      <c r="F174" s="150" t="s">
        <v>5</v>
      </c>
      <c r="G174" s="100">
        <v>0.56999999999999995</v>
      </c>
      <c r="H174" s="151">
        <f t="shared" si="75"/>
        <v>5.6030999999999995</v>
      </c>
      <c r="I174" s="152">
        <f t="shared" si="76"/>
        <v>26771.611799999999</v>
      </c>
      <c r="J174" s="82">
        <v>0</v>
      </c>
      <c r="K174" s="46">
        <f t="shared" si="56"/>
        <v>0</v>
      </c>
      <c r="L174" s="15">
        <f t="shared" si="74"/>
        <v>0</v>
      </c>
      <c r="M174" s="4"/>
      <c r="N174" s="26"/>
      <c r="O174" s="2"/>
      <c r="P174" s="4"/>
      <c r="Q174" s="4"/>
      <c r="R174" s="4"/>
      <c r="S174" s="4"/>
      <c r="T174" s="1"/>
      <c r="U174" s="1"/>
      <c r="V174" s="1"/>
    </row>
    <row r="175" spans="1:22" x14ac:dyDescent="0.4">
      <c r="A175" s="267" t="s">
        <v>198</v>
      </c>
      <c r="B175" s="268"/>
      <c r="C175" s="269" t="s">
        <v>288</v>
      </c>
      <c r="D175" s="269">
        <v>975</v>
      </c>
      <c r="E175" s="269">
        <v>11.36</v>
      </c>
      <c r="F175" s="269" t="s">
        <v>5</v>
      </c>
      <c r="G175" s="270">
        <v>0.56999999999999995</v>
      </c>
      <c r="H175" s="271">
        <f t="shared" si="75"/>
        <v>6.4751999999999992</v>
      </c>
      <c r="I175" s="272">
        <f t="shared" si="76"/>
        <v>30938.505599999997</v>
      </c>
      <c r="J175" s="37">
        <v>0</v>
      </c>
      <c r="K175" s="47">
        <f t="shared" si="56"/>
        <v>0</v>
      </c>
      <c r="L175" s="18">
        <f t="shared" si="74"/>
        <v>0</v>
      </c>
      <c r="M175" s="4"/>
      <c r="N175" s="26"/>
      <c r="O175" s="2"/>
      <c r="P175" s="4"/>
      <c r="Q175" s="4"/>
      <c r="R175" s="4"/>
      <c r="S175" s="4"/>
      <c r="T175" s="1"/>
      <c r="U175" s="1"/>
      <c r="V175" s="1"/>
    </row>
    <row r="176" spans="1:22" ht="14.1" x14ac:dyDescent="0.6">
      <c r="A176" s="4"/>
      <c r="B176" s="2"/>
      <c r="C176" s="4"/>
      <c r="D176" s="4"/>
      <c r="E176" s="93"/>
      <c r="F176" s="4"/>
      <c r="G176" s="4"/>
      <c r="H176" s="21"/>
      <c r="I176" s="4"/>
      <c r="J176" s="20"/>
      <c r="K176" s="20"/>
      <c r="L176" s="4"/>
      <c r="M176" s="4"/>
      <c r="N176" s="20"/>
      <c r="O176" s="35"/>
      <c r="P176" s="4"/>
      <c r="Q176" s="4"/>
      <c r="R176" s="4"/>
      <c r="S176" s="4"/>
      <c r="T176" s="1"/>
      <c r="U176" s="1"/>
      <c r="V176" s="1"/>
    </row>
    <row r="177" spans="1:22" x14ac:dyDescent="0.4">
      <c r="A177" s="228" t="s">
        <v>9</v>
      </c>
      <c r="B177" s="229"/>
      <c r="C177" s="230"/>
      <c r="D177" s="230" t="s">
        <v>4</v>
      </c>
      <c r="E177" s="257"/>
      <c r="F177" s="230" t="s">
        <v>4</v>
      </c>
      <c r="G177" s="230"/>
      <c r="H177" s="257"/>
      <c r="I177" s="230"/>
      <c r="J177" s="258"/>
      <c r="K177" s="258"/>
      <c r="L177" s="259"/>
      <c r="M177" s="4"/>
      <c r="N177" s="22"/>
      <c r="O177" s="35"/>
      <c r="P177" s="4"/>
      <c r="Q177" s="4"/>
      <c r="R177" s="4"/>
      <c r="S177" s="4"/>
      <c r="T177" s="1"/>
      <c r="U177" s="1"/>
      <c r="V177" s="1"/>
    </row>
    <row r="178" spans="1:22" x14ac:dyDescent="0.4">
      <c r="A178" s="162" t="s">
        <v>120</v>
      </c>
      <c r="B178" s="202"/>
      <c r="C178" s="153"/>
      <c r="D178" s="153">
        <v>610</v>
      </c>
      <c r="E178" s="94">
        <v>0.86</v>
      </c>
      <c r="F178" s="153" t="s">
        <v>5</v>
      </c>
      <c r="G178" s="94">
        <v>1</v>
      </c>
      <c r="H178" s="154">
        <f t="shared" ref="H178:H194" si="87">G178*E178</f>
        <v>0.86</v>
      </c>
      <c r="I178" s="163">
        <f t="shared" ref="I178:I194" si="88">H178*$C$2</f>
        <v>4109.08</v>
      </c>
      <c r="J178" s="273">
        <v>0</v>
      </c>
      <c r="K178" s="45">
        <f t="shared" ref="K178:K193" si="89">J178*H178</f>
        <v>0</v>
      </c>
      <c r="L178" s="12">
        <f t="shared" ref="L178:L193" si="90">J178*I178</f>
        <v>0</v>
      </c>
      <c r="M178" s="4"/>
      <c r="N178" s="25"/>
      <c r="O178" s="35"/>
      <c r="P178" s="4"/>
      <c r="Q178" s="4"/>
      <c r="R178" s="4"/>
      <c r="S178" s="4"/>
      <c r="T178" s="1"/>
      <c r="U178" s="1"/>
      <c r="V178" s="1"/>
    </row>
    <row r="179" spans="1:22" x14ac:dyDescent="0.4">
      <c r="A179" s="162" t="s">
        <v>121</v>
      </c>
      <c r="B179" s="202"/>
      <c r="C179" s="153"/>
      <c r="D179" s="153">
        <v>620</v>
      </c>
      <c r="E179" s="94">
        <v>0.59</v>
      </c>
      <c r="F179" s="153" t="s">
        <v>5</v>
      </c>
      <c r="G179" s="94">
        <v>1</v>
      </c>
      <c r="H179" s="154">
        <f t="shared" ref="H179" si="91">G179*E179</f>
        <v>0.59</v>
      </c>
      <c r="I179" s="163">
        <f t="shared" ref="I179" si="92">H179*$C$2</f>
        <v>2819.02</v>
      </c>
      <c r="J179" s="81">
        <v>0</v>
      </c>
      <c r="K179" s="45">
        <f t="shared" si="89"/>
        <v>0</v>
      </c>
      <c r="L179" s="12">
        <f t="shared" si="90"/>
        <v>0</v>
      </c>
      <c r="M179" s="4"/>
      <c r="N179" s="25"/>
      <c r="O179" s="35"/>
      <c r="P179" s="4"/>
      <c r="Q179" s="4"/>
      <c r="R179" s="4"/>
      <c r="S179" s="4"/>
      <c r="T179" s="1"/>
      <c r="U179" s="1"/>
      <c r="V179" s="1"/>
    </row>
    <row r="180" spans="1:22" x14ac:dyDescent="0.4">
      <c r="A180" s="164" t="s">
        <v>122</v>
      </c>
      <c r="B180" s="203"/>
      <c r="C180" s="155"/>
      <c r="D180" s="155">
        <v>630</v>
      </c>
      <c r="E180" s="98">
        <v>3.69</v>
      </c>
      <c r="F180" s="155" t="s">
        <v>5</v>
      </c>
      <c r="G180" s="98">
        <v>1</v>
      </c>
      <c r="H180" s="156">
        <f t="shared" ref="H180:H184" si="93">G180*E180</f>
        <v>3.69</v>
      </c>
      <c r="I180" s="165">
        <f t="shared" ref="I180:I184" si="94">H180*$C$2</f>
        <v>17630.82</v>
      </c>
      <c r="J180" s="82">
        <v>0</v>
      </c>
      <c r="K180" s="46">
        <f t="shared" si="89"/>
        <v>0</v>
      </c>
      <c r="L180" s="15">
        <f t="shared" si="90"/>
        <v>0</v>
      </c>
      <c r="M180" s="4"/>
      <c r="N180" s="25"/>
      <c r="O180" s="35"/>
      <c r="P180" s="4"/>
      <c r="Q180" s="4"/>
      <c r="R180" s="4"/>
      <c r="S180" s="4"/>
      <c r="T180" s="1"/>
      <c r="U180" s="1"/>
      <c r="V180" s="1"/>
    </row>
    <row r="181" spans="1:22" x14ac:dyDescent="0.4">
      <c r="A181" s="157" t="s">
        <v>123</v>
      </c>
      <c r="B181" s="201"/>
      <c r="C181" s="158">
        <v>2</v>
      </c>
      <c r="D181" s="158">
        <v>640</v>
      </c>
      <c r="E181" s="159">
        <v>3.53</v>
      </c>
      <c r="F181" s="158" t="s">
        <v>5</v>
      </c>
      <c r="G181" s="159">
        <v>1</v>
      </c>
      <c r="H181" s="160">
        <f t="shared" si="93"/>
        <v>3.53</v>
      </c>
      <c r="I181" s="161">
        <f t="shared" si="94"/>
        <v>16866.34</v>
      </c>
      <c r="J181" s="83">
        <v>0</v>
      </c>
      <c r="K181" s="48">
        <f t="shared" si="89"/>
        <v>0</v>
      </c>
      <c r="L181" s="24">
        <f t="shared" si="90"/>
        <v>0</v>
      </c>
      <c r="M181" s="4"/>
      <c r="N181" s="25"/>
      <c r="O181" s="35"/>
      <c r="P181" s="4"/>
      <c r="Q181" s="4"/>
      <c r="R181" s="4"/>
      <c r="S181" s="4"/>
      <c r="T181" s="1"/>
      <c r="U181" s="1"/>
      <c r="V181" s="1"/>
    </row>
    <row r="182" spans="1:22" x14ac:dyDescent="0.4">
      <c r="A182" s="162" t="s">
        <v>124</v>
      </c>
      <c r="B182" s="202"/>
      <c r="C182" s="153">
        <v>1</v>
      </c>
      <c r="D182" s="153">
        <v>650</v>
      </c>
      <c r="E182" s="94">
        <v>1.52</v>
      </c>
      <c r="F182" s="153" t="s">
        <v>5</v>
      </c>
      <c r="G182" s="94">
        <v>1</v>
      </c>
      <c r="H182" s="154">
        <f t="shared" si="93"/>
        <v>1.52</v>
      </c>
      <c r="I182" s="163">
        <f t="shared" si="94"/>
        <v>7262.56</v>
      </c>
      <c r="J182" s="81">
        <v>0</v>
      </c>
      <c r="K182" s="45">
        <f t="shared" si="89"/>
        <v>0</v>
      </c>
      <c r="L182" s="12">
        <f t="shared" si="90"/>
        <v>0</v>
      </c>
      <c r="M182" s="4"/>
      <c r="N182" s="25"/>
      <c r="O182" s="35"/>
      <c r="P182" s="4"/>
      <c r="Q182" s="4"/>
      <c r="R182" s="4"/>
      <c r="S182" s="4"/>
      <c r="T182" s="1"/>
      <c r="U182" s="1"/>
      <c r="V182" s="1"/>
    </row>
    <row r="183" spans="1:22" x14ac:dyDescent="0.4">
      <c r="A183" s="164" t="s">
        <v>109</v>
      </c>
      <c r="B183" s="203"/>
      <c r="C183" s="155">
        <v>2</v>
      </c>
      <c r="D183" s="155">
        <v>710</v>
      </c>
      <c r="E183" s="98">
        <v>1.44</v>
      </c>
      <c r="F183" s="155" t="s">
        <v>5</v>
      </c>
      <c r="G183" s="98">
        <v>1</v>
      </c>
      <c r="H183" s="156">
        <f t="shared" si="93"/>
        <v>1.44</v>
      </c>
      <c r="I183" s="165">
        <f t="shared" si="94"/>
        <v>6880.32</v>
      </c>
      <c r="J183" s="82">
        <v>0</v>
      </c>
      <c r="K183" s="46">
        <f t="shared" si="89"/>
        <v>0</v>
      </c>
      <c r="L183" s="15">
        <f t="shared" si="90"/>
        <v>0</v>
      </c>
      <c r="M183" s="4"/>
      <c r="N183" s="25"/>
      <c r="O183" s="35"/>
      <c r="P183" s="4"/>
      <c r="Q183" s="4"/>
      <c r="R183" s="4"/>
      <c r="S183" s="4"/>
      <c r="T183" s="1"/>
      <c r="U183" s="1"/>
      <c r="V183" s="1"/>
    </row>
    <row r="184" spans="1:22" x14ac:dyDescent="0.4">
      <c r="A184" s="157" t="s">
        <v>110</v>
      </c>
      <c r="B184" s="201"/>
      <c r="C184" s="158"/>
      <c r="D184" s="158">
        <v>712</v>
      </c>
      <c r="E184" s="159">
        <v>2.16</v>
      </c>
      <c r="F184" s="158" t="s">
        <v>5</v>
      </c>
      <c r="G184" s="159">
        <v>1</v>
      </c>
      <c r="H184" s="160">
        <f t="shared" si="93"/>
        <v>2.16</v>
      </c>
      <c r="I184" s="161">
        <f t="shared" si="94"/>
        <v>10320.480000000001</v>
      </c>
      <c r="J184" s="83">
        <v>0</v>
      </c>
      <c r="K184" s="48">
        <f t="shared" si="89"/>
        <v>0</v>
      </c>
      <c r="L184" s="24">
        <f t="shared" si="90"/>
        <v>0</v>
      </c>
      <c r="M184" s="4"/>
      <c r="N184" s="25"/>
      <c r="O184" s="35"/>
      <c r="P184" s="4"/>
      <c r="Q184" s="4"/>
      <c r="R184" s="4"/>
      <c r="S184" s="4"/>
      <c r="T184" s="1"/>
      <c r="U184" s="1"/>
      <c r="V184" s="1"/>
    </row>
    <row r="185" spans="1:22" x14ac:dyDescent="0.4">
      <c r="A185" s="162" t="s">
        <v>111</v>
      </c>
      <c r="B185" s="202"/>
      <c r="C185" s="153">
        <v>2</v>
      </c>
      <c r="D185" s="153">
        <v>714</v>
      </c>
      <c r="E185" s="94">
        <v>1.3</v>
      </c>
      <c r="F185" s="153" t="s">
        <v>5</v>
      </c>
      <c r="G185" s="94">
        <v>1</v>
      </c>
      <c r="H185" s="154">
        <f t="shared" ref="H185" si="95">G185*E185</f>
        <v>1.3</v>
      </c>
      <c r="I185" s="163">
        <f t="shared" ref="I185" si="96">H185*$C$2</f>
        <v>6211.4000000000005</v>
      </c>
      <c r="J185" s="81">
        <v>0</v>
      </c>
      <c r="K185" s="45">
        <f t="shared" si="89"/>
        <v>0</v>
      </c>
      <c r="L185" s="12">
        <f t="shared" si="90"/>
        <v>0</v>
      </c>
      <c r="M185" s="4"/>
      <c r="N185" s="25"/>
      <c r="O185" s="35"/>
      <c r="P185" s="4"/>
      <c r="Q185" s="4"/>
      <c r="R185" s="4"/>
      <c r="S185" s="4"/>
      <c r="T185" s="1"/>
      <c r="U185" s="1"/>
      <c r="V185" s="1"/>
    </row>
    <row r="186" spans="1:22" x14ac:dyDescent="0.4">
      <c r="A186" s="164" t="s">
        <v>112</v>
      </c>
      <c r="B186" s="203"/>
      <c r="C186" s="155">
        <v>2</v>
      </c>
      <c r="D186" s="155">
        <v>715</v>
      </c>
      <c r="E186" s="98">
        <v>1.76</v>
      </c>
      <c r="F186" s="155" t="s">
        <v>5</v>
      </c>
      <c r="G186" s="98">
        <v>1</v>
      </c>
      <c r="H186" s="156">
        <f t="shared" ref="H186" si="97">G186*E186</f>
        <v>1.76</v>
      </c>
      <c r="I186" s="165">
        <f t="shared" ref="I186" si="98">H186*$C$2</f>
        <v>8409.2800000000007</v>
      </c>
      <c r="J186" s="82">
        <v>0</v>
      </c>
      <c r="K186" s="46">
        <f t="shared" si="89"/>
        <v>0</v>
      </c>
      <c r="L186" s="15">
        <f t="shared" si="90"/>
        <v>0</v>
      </c>
      <c r="M186" s="4"/>
      <c r="N186" s="25"/>
      <c r="O186" s="35"/>
      <c r="P186" s="4"/>
      <c r="Q186" s="4"/>
      <c r="R186" s="4"/>
      <c r="S186" s="4"/>
      <c r="T186" s="1"/>
      <c r="U186" s="1"/>
      <c r="V186" s="1"/>
    </row>
    <row r="187" spans="1:22" x14ac:dyDescent="0.4">
      <c r="A187" s="157" t="s">
        <v>113</v>
      </c>
      <c r="B187" s="201" t="s">
        <v>266</v>
      </c>
      <c r="C187" s="158">
        <v>2</v>
      </c>
      <c r="D187" s="158">
        <v>720</v>
      </c>
      <c r="E187" s="159">
        <v>3.93</v>
      </c>
      <c r="F187" s="158" t="s">
        <v>5</v>
      </c>
      <c r="G187" s="159">
        <v>1</v>
      </c>
      <c r="H187" s="160">
        <f t="shared" si="87"/>
        <v>3.93</v>
      </c>
      <c r="I187" s="161">
        <f t="shared" si="88"/>
        <v>18777.54</v>
      </c>
      <c r="J187" s="83">
        <v>0</v>
      </c>
      <c r="K187" s="48">
        <f t="shared" si="89"/>
        <v>0</v>
      </c>
      <c r="L187" s="24">
        <f t="shared" si="90"/>
        <v>0</v>
      </c>
      <c r="M187" s="4"/>
      <c r="N187" s="25"/>
      <c r="O187" s="35"/>
      <c r="P187" s="4"/>
      <c r="Q187" s="4"/>
      <c r="R187" s="4"/>
      <c r="S187" s="4"/>
      <c r="T187" s="1"/>
      <c r="U187" s="1"/>
      <c r="V187" s="1"/>
    </row>
    <row r="188" spans="1:22" x14ac:dyDescent="0.4">
      <c r="A188" s="162" t="s">
        <v>113</v>
      </c>
      <c r="B188" s="202" t="s">
        <v>267</v>
      </c>
      <c r="C188" s="153">
        <v>2</v>
      </c>
      <c r="D188" s="153">
        <v>720</v>
      </c>
      <c r="E188" s="94">
        <v>2.84</v>
      </c>
      <c r="F188" s="153" t="s">
        <v>5</v>
      </c>
      <c r="G188" s="94">
        <v>1</v>
      </c>
      <c r="H188" s="154">
        <f t="shared" ref="H188" si="99">G188*E188</f>
        <v>2.84</v>
      </c>
      <c r="I188" s="163">
        <f t="shared" ref="I188" si="100">H188*$C$2</f>
        <v>13569.519999999999</v>
      </c>
      <c r="J188" s="81">
        <v>0</v>
      </c>
      <c r="K188" s="45">
        <f t="shared" ref="K188" si="101">J188*H188</f>
        <v>0</v>
      </c>
      <c r="L188" s="12">
        <f t="shared" ref="L188" si="102">J188*I188</f>
        <v>0</v>
      </c>
      <c r="M188" s="4"/>
      <c r="N188" s="25"/>
      <c r="O188" s="35"/>
      <c r="P188" s="4"/>
      <c r="Q188" s="4"/>
      <c r="R188" s="4"/>
      <c r="S188" s="4"/>
      <c r="T188" s="1"/>
      <c r="U188" s="1"/>
      <c r="V188" s="1"/>
    </row>
    <row r="189" spans="1:22" x14ac:dyDescent="0.4">
      <c r="A189" s="164" t="s">
        <v>114</v>
      </c>
      <c r="B189" s="203"/>
      <c r="C189" s="155"/>
      <c r="D189" s="155">
        <v>730</v>
      </c>
      <c r="E189" s="98">
        <v>1.71</v>
      </c>
      <c r="F189" s="155" t="s">
        <v>5</v>
      </c>
      <c r="G189" s="98">
        <v>1</v>
      </c>
      <c r="H189" s="156">
        <f t="shared" si="87"/>
        <v>1.71</v>
      </c>
      <c r="I189" s="165">
        <f t="shared" si="88"/>
        <v>8170.38</v>
      </c>
      <c r="J189" s="82">
        <v>0</v>
      </c>
      <c r="K189" s="46">
        <f t="shared" si="89"/>
        <v>0</v>
      </c>
      <c r="L189" s="15">
        <f t="shared" si="90"/>
        <v>0</v>
      </c>
      <c r="M189" s="4"/>
      <c r="N189" s="25"/>
      <c r="O189" s="35"/>
      <c r="P189" s="4"/>
      <c r="Q189" s="4"/>
      <c r="R189" s="4"/>
      <c r="S189" s="4"/>
      <c r="T189" s="1"/>
      <c r="U189" s="1"/>
      <c r="V189" s="1"/>
    </row>
    <row r="190" spans="1:22" x14ac:dyDescent="0.4">
      <c r="A190" s="157" t="s">
        <v>115</v>
      </c>
      <c r="B190" s="201"/>
      <c r="C190" s="158">
        <v>1</v>
      </c>
      <c r="D190" s="158">
        <v>731</v>
      </c>
      <c r="E190" s="159">
        <v>5.2</v>
      </c>
      <c r="F190" s="158" t="s">
        <v>5</v>
      </c>
      <c r="G190" s="159">
        <v>1</v>
      </c>
      <c r="H190" s="160">
        <f t="shared" si="87"/>
        <v>5.2</v>
      </c>
      <c r="I190" s="161">
        <f t="shared" si="88"/>
        <v>24845.600000000002</v>
      </c>
      <c r="J190" s="83">
        <v>0</v>
      </c>
      <c r="K190" s="48">
        <f t="shared" si="89"/>
        <v>0</v>
      </c>
      <c r="L190" s="24">
        <f t="shared" si="90"/>
        <v>0</v>
      </c>
      <c r="M190" s="4"/>
      <c r="N190" s="25"/>
      <c r="O190" s="35"/>
      <c r="P190" s="4"/>
      <c r="Q190" s="4"/>
      <c r="R190" s="4"/>
      <c r="S190" s="4"/>
      <c r="T190" s="1"/>
      <c r="U190" s="1"/>
      <c r="V190" s="1"/>
    </row>
    <row r="191" spans="1:22" x14ac:dyDescent="0.4">
      <c r="A191" s="162" t="s">
        <v>116</v>
      </c>
      <c r="B191" s="202"/>
      <c r="C191" s="153"/>
      <c r="D191" s="153">
        <v>732</v>
      </c>
      <c r="E191" s="94">
        <v>11.21</v>
      </c>
      <c r="F191" s="153" t="s">
        <v>5</v>
      </c>
      <c r="G191" s="94">
        <v>1</v>
      </c>
      <c r="H191" s="154">
        <f t="shared" si="87"/>
        <v>11.21</v>
      </c>
      <c r="I191" s="163">
        <f t="shared" si="88"/>
        <v>53561.380000000005</v>
      </c>
      <c r="J191" s="81">
        <v>0</v>
      </c>
      <c r="K191" s="45">
        <f t="shared" si="89"/>
        <v>0</v>
      </c>
      <c r="L191" s="12">
        <f t="shared" si="90"/>
        <v>0</v>
      </c>
      <c r="M191" s="4"/>
      <c r="N191" s="25"/>
      <c r="O191" s="35"/>
      <c r="P191" s="4"/>
      <c r="Q191" s="4"/>
      <c r="R191" s="4"/>
      <c r="S191" s="4"/>
      <c r="T191" s="1"/>
      <c r="U191" s="1"/>
      <c r="V191" s="1"/>
    </row>
    <row r="192" spans="1:22" x14ac:dyDescent="0.4">
      <c r="A192" s="164" t="s">
        <v>117</v>
      </c>
      <c r="B192" s="203"/>
      <c r="C192" s="155">
        <v>2</v>
      </c>
      <c r="D192" s="155">
        <v>750</v>
      </c>
      <c r="E192" s="98">
        <v>1.3</v>
      </c>
      <c r="F192" s="155" t="s">
        <v>5</v>
      </c>
      <c r="G192" s="98">
        <v>1</v>
      </c>
      <c r="H192" s="156">
        <f t="shared" si="87"/>
        <v>1.3</v>
      </c>
      <c r="I192" s="165">
        <f t="shared" si="88"/>
        <v>6211.4000000000005</v>
      </c>
      <c r="J192" s="82">
        <v>0</v>
      </c>
      <c r="K192" s="46">
        <f t="shared" si="89"/>
        <v>0</v>
      </c>
      <c r="L192" s="15">
        <f t="shared" si="90"/>
        <v>0</v>
      </c>
      <c r="M192" s="4"/>
      <c r="N192" s="25"/>
      <c r="O192" s="35"/>
      <c r="P192" s="4"/>
      <c r="Q192" s="4"/>
      <c r="R192" s="4"/>
      <c r="S192" s="4"/>
      <c r="T192" s="1"/>
      <c r="U192" s="1"/>
      <c r="V192" s="1"/>
    </row>
    <row r="193" spans="1:22" x14ac:dyDescent="0.4">
      <c r="A193" s="157" t="s">
        <v>118</v>
      </c>
      <c r="B193" s="201"/>
      <c r="C193" s="158">
        <v>2</v>
      </c>
      <c r="D193" s="158">
        <v>760</v>
      </c>
      <c r="E193" s="159">
        <v>0.98</v>
      </c>
      <c r="F193" s="158" t="s">
        <v>5</v>
      </c>
      <c r="G193" s="159">
        <v>1</v>
      </c>
      <c r="H193" s="160">
        <f t="shared" si="87"/>
        <v>0.98</v>
      </c>
      <c r="I193" s="161">
        <f t="shared" si="88"/>
        <v>4682.4399999999996</v>
      </c>
      <c r="J193" s="83">
        <v>0</v>
      </c>
      <c r="K193" s="48">
        <f t="shared" si="89"/>
        <v>0</v>
      </c>
      <c r="L193" s="24">
        <f t="shared" si="90"/>
        <v>0</v>
      </c>
      <c r="M193" s="4"/>
      <c r="N193" s="25"/>
      <c r="O193" s="35"/>
      <c r="P193" s="4"/>
      <c r="Q193" s="4"/>
      <c r="R193" s="4"/>
      <c r="S193" s="4"/>
      <c r="T193" s="1"/>
      <c r="U193" s="1"/>
      <c r="V193" s="1"/>
    </row>
    <row r="194" spans="1:22" x14ac:dyDescent="0.4">
      <c r="A194" s="73" t="s">
        <v>119</v>
      </c>
      <c r="B194" s="204"/>
      <c r="C194" s="74">
        <v>2</v>
      </c>
      <c r="D194" s="75">
        <v>770</v>
      </c>
      <c r="E194" s="99">
        <v>1.22</v>
      </c>
      <c r="F194" s="74" t="s">
        <v>5</v>
      </c>
      <c r="G194" s="76">
        <v>1</v>
      </c>
      <c r="H194" s="27">
        <f t="shared" si="87"/>
        <v>1.22</v>
      </c>
      <c r="I194" s="28">
        <f t="shared" si="88"/>
        <v>5829.16</v>
      </c>
      <c r="J194" s="37">
        <v>0</v>
      </c>
      <c r="K194" s="43">
        <f t="shared" ref="K194" si="103">J194*H194</f>
        <v>0</v>
      </c>
      <c r="L194" s="29">
        <f t="shared" ref="L194" si="104">J194*I194</f>
        <v>0</v>
      </c>
      <c r="M194" s="4"/>
      <c r="N194" s="25"/>
      <c r="O194" s="35"/>
      <c r="P194" s="4"/>
      <c r="Q194" s="4"/>
      <c r="R194" s="4"/>
      <c r="S194" s="4"/>
      <c r="T194" s="1"/>
      <c r="U194" s="1"/>
      <c r="V194" s="1"/>
    </row>
    <row r="195" spans="1:22" x14ac:dyDescent="0.4">
      <c r="A195" s="4"/>
      <c r="B195" s="2"/>
      <c r="C195" s="4"/>
      <c r="D195" s="4"/>
      <c r="E195" s="21"/>
      <c r="F195" s="4"/>
      <c r="G195" s="21"/>
      <c r="H195" s="21"/>
      <c r="I195" s="4"/>
      <c r="J195" s="20"/>
      <c r="K195" s="20"/>
      <c r="L195" s="4"/>
      <c r="M195" s="4"/>
      <c r="N195" s="20"/>
      <c r="O195" s="35"/>
      <c r="P195" s="4"/>
      <c r="Q195" s="4"/>
      <c r="R195" s="4"/>
      <c r="S195" s="4"/>
      <c r="T195" s="1"/>
      <c r="U195" s="1"/>
      <c r="V195" s="1"/>
    </row>
    <row r="196" spans="1:22" x14ac:dyDescent="0.4">
      <c r="A196" s="228" t="s">
        <v>10</v>
      </c>
      <c r="B196" s="280"/>
      <c r="C196" s="281"/>
      <c r="D196" s="281"/>
      <c r="E196" s="282"/>
      <c r="F196" s="281" t="s">
        <v>4</v>
      </c>
      <c r="G196" s="282"/>
      <c r="H196" s="282"/>
      <c r="I196" s="281"/>
      <c r="J196" s="283"/>
      <c r="K196" s="283"/>
      <c r="L196" s="284"/>
      <c r="M196" s="4"/>
      <c r="N196" s="22"/>
      <c r="O196" s="35"/>
      <c r="P196" s="4"/>
      <c r="Q196" s="4"/>
      <c r="R196" s="4"/>
      <c r="S196" s="4"/>
      <c r="T196" s="1"/>
      <c r="U196" s="1"/>
      <c r="V196" s="1"/>
    </row>
    <row r="197" spans="1:22" x14ac:dyDescent="0.4">
      <c r="A197" s="175" t="s">
        <v>98</v>
      </c>
      <c r="B197" s="206"/>
      <c r="C197" s="166">
        <v>2</v>
      </c>
      <c r="D197" s="166">
        <v>110</v>
      </c>
      <c r="E197" s="96">
        <v>0.65</v>
      </c>
      <c r="F197" s="166" t="s">
        <v>5</v>
      </c>
      <c r="G197" s="96">
        <v>1</v>
      </c>
      <c r="H197" s="167">
        <f t="shared" ref="H197:H209" si="105">G197*E197</f>
        <v>0.65</v>
      </c>
      <c r="I197" s="176">
        <f t="shared" ref="I197:I209" si="106">H197*$C$2</f>
        <v>3105.7000000000003</v>
      </c>
      <c r="J197" s="273">
        <v>0</v>
      </c>
      <c r="K197" s="45">
        <f t="shared" ref="K197:K198" si="107">J197*H197</f>
        <v>0</v>
      </c>
      <c r="L197" s="12">
        <f t="shared" ref="L197:L206" si="108">J197*I197</f>
        <v>0</v>
      </c>
      <c r="M197" s="4"/>
      <c r="N197" s="25"/>
      <c r="O197" s="35"/>
      <c r="P197" s="4"/>
      <c r="Q197" s="4"/>
      <c r="R197" s="4"/>
      <c r="S197" s="4"/>
      <c r="T197" s="1"/>
      <c r="U197" s="1"/>
      <c r="V197" s="1"/>
    </row>
    <row r="198" spans="1:22" x14ac:dyDescent="0.4">
      <c r="A198" s="175" t="s">
        <v>99</v>
      </c>
      <c r="B198" s="206"/>
      <c r="C198" s="166"/>
      <c r="D198" s="166">
        <v>130</v>
      </c>
      <c r="E198" s="96">
        <v>0.34</v>
      </c>
      <c r="F198" s="166" t="s">
        <v>5</v>
      </c>
      <c r="G198" s="96">
        <v>1</v>
      </c>
      <c r="H198" s="167">
        <f t="shared" si="105"/>
        <v>0.34</v>
      </c>
      <c r="I198" s="176">
        <f t="shared" si="106"/>
        <v>1624.5200000000002</v>
      </c>
      <c r="J198" s="81">
        <v>0</v>
      </c>
      <c r="K198" s="45">
        <f t="shared" si="107"/>
        <v>0</v>
      </c>
      <c r="L198" s="12">
        <f t="shared" ref="L198" si="109">J198*I198</f>
        <v>0</v>
      </c>
      <c r="M198" s="4"/>
      <c r="N198" s="25"/>
      <c r="O198" s="35"/>
      <c r="P198" s="4"/>
      <c r="Q198" s="4"/>
      <c r="R198" s="4"/>
      <c r="S198" s="4"/>
      <c r="T198" s="1"/>
      <c r="U198" s="1"/>
      <c r="V198" s="1"/>
    </row>
    <row r="199" spans="1:22" x14ac:dyDescent="0.4">
      <c r="A199" s="177" t="s">
        <v>100</v>
      </c>
      <c r="B199" s="207"/>
      <c r="C199" s="168">
        <v>2</v>
      </c>
      <c r="D199" s="168">
        <v>140</v>
      </c>
      <c r="E199" s="95">
        <v>0.74</v>
      </c>
      <c r="F199" s="168" t="s">
        <v>5</v>
      </c>
      <c r="G199" s="95">
        <v>1</v>
      </c>
      <c r="H199" s="169">
        <f t="shared" si="105"/>
        <v>0.74</v>
      </c>
      <c r="I199" s="178">
        <f t="shared" si="106"/>
        <v>3535.72</v>
      </c>
      <c r="J199" s="82">
        <v>0</v>
      </c>
      <c r="K199" s="46">
        <v>0</v>
      </c>
      <c r="L199" s="15">
        <f t="shared" si="108"/>
        <v>0</v>
      </c>
      <c r="M199" s="4"/>
      <c r="N199" s="25"/>
      <c r="O199" s="35"/>
      <c r="P199" s="4"/>
      <c r="Q199" s="4"/>
      <c r="R199" s="4"/>
      <c r="S199" s="4"/>
      <c r="T199" s="1"/>
      <c r="U199" s="1"/>
      <c r="V199" s="1"/>
    </row>
    <row r="200" spans="1:22" x14ac:dyDescent="0.4">
      <c r="A200" s="170" t="s">
        <v>101</v>
      </c>
      <c r="B200" s="205"/>
      <c r="C200" s="171">
        <v>2</v>
      </c>
      <c r="D200" s="171">
        <v>150</v>
      </c>
      <c r="E200" s="172">
        <v>0.18</v>
      </c>
      <c r="F200" s="171" t="s">
        <v>5</v>
      </c>
      <c r="G200" s="172">
        <v>1</v>
      </c>
      <c r="H200" s="173">
        <f t="shared" si="105"/>
        <v>0.18</v>
      </c>
      <c r="I200" s="174">
        <f t="shared" si="106"/>
        <v>860.04</v>
      </c>
      <c r="J200" s="83">
        <v>0</v>
      </c>
      <c r="K200" s="48">
        <f t="shared" ref="K200:K206" si="110">J200*H200</f>
        <v>0</v>
      </c>
      <c r="L200" s="24">
        <f t="shared" si="108"/>
        <v>0</v>
      </c>
      <c r="M200" s="4"/>
      <c r="N200" s="25"/>
      <c r="O200" s="35"/>
      <c r="P200" s="4"/>
      <c r="Q200" s="4"/>
      <c r="R200" s="4"/>
      <c r="S200" s="4"/>
      <c r="T200" s="1"/>
      <c r="U200" s="1"/>
      <c r="V200" s="1"/>
    </row>
    <row r="201" spans="1:22" x14ac:dyDescent="0.4">
      <c r="A201" s="175" t="s">
        <v>102</v>
      </c>
      <c r="B201" s="206"/>
      <c r="C201" s="166"/>
      <c r="D201" s="166">
        <v>151</v>
      </c>
      <c r="E201" s="96">
        <v>0.15</v>
      </c>
      <c r="F201" s="166" t="s">
        <v>5</v>
      </c>
      <c r="G201" s="96">
        <v>1</v>
      </c>
      <c r="H201" s="167">
        <f t="shared" si="105"/>
        <v>0.15</v>
      </c>
      <c r="I201" s="176">
        <f t="shared" si="106"/>
        <v>716.69999999999993</v>
      </c>
      <c r="J201" s="81">
        <v>0</v>
      </c>
      <c r="K201" s="45">
        <f t="shared" si="110"/>
        <v>0</v>
      </c>
      <c r="L201" s="12">
        <f t="shared" si="108"/>
        <v>0</v>
      </c>
      <c r="M201" s="4"/>
      <c r="N201" s="25"/>
      <c r="O201" s="35"/>
      <c r="P201" s="4"/>
      <c r="Q201" s="4"/>
      <c r="R201" s="4"/>
      <c r="S201" s="4"/>
      <c r="T201" s="1"/>
      <c r="U201" s="1"/>
      <c r="V201" s="1"/>
    </row>
    <row r="202" spans="1:22" x14ac:dyDescent="0.4">
      <c r="A202" s="177" t="s">
        <v>103</v>
      </c>
      <c r="B202" s="207"/>
      <c r="C202" s="168"/>
      <c r="D202" s="168">
        <v>154</v>
      </c>
      <c r="E202" s="95">
        <v>0.1</v>
      </c>
      <c r="F202" s="168" t="s">
        <v>5</v>
      </c>
      <c r="G202" s="95">
        <v>1</v>
      </c>
      <c r="H202" s="169">
        <f t="shared" si="105"/>
        <v>0.1</v>
      </c>
      <c r="I202" s="178">
        <f t="shared" si="106"/>
        <v>477.8</v>
      </c>
      <c r="J202" s="82">
        <v>0</v>
      </c>
      <c r="K202" s="46">
        <f t="shared" si="110"/>
        <v>0</v>
      </c>
      <c r="L202" s="15">
        <f t="shared" si="108"/>
        <v>0</v>
      </c>
      <c r="M202" s="4"/>
      <c r="N202" s="25"/>
      <c r="O202" s="35"/>
      <c r="P202" s="4"/>
      <c r="Q202" s="4"/>
      <c r="R202" s="4"/>
      <c r="S202" s="4"/>
      <c r="T202" s="1"/>
      <c r="U202" s="1"/>
      <c r="V202" s="1"/>
    </row>
    <row r="203" spans="1:22" x14ac:dyDescent="0.4">
      <c r="A203" s="170" t="s">
        <v>264</v>
      </c>
      <c r="B203" s="205" t="s">
        <v>262</v>
      </c>
      <c r="C203" s="171"/>
      <c r="D203" s="171">
        <v>155</v>
      </c>
      <c r="E203" s="172">
        <v>0.16</v>
      </c>
      <c r="F203" s="171" t="s">
        <v>5</v>
      </c>
      <c r="G203" s="172">
        <v>1</v>
      </c>
      <c r="H203" s="173">
        <f t="shared" si="105"/>
        <v>0.16</v>
      </c>
      <c r="I203" s="174">
        <f t="shared" si="106"/>
        <v>764.48</v>
      </c>
      <c r="J203" s="83">
        <v>0</v>
      </c>
      <c r="K203" s="48">
        <f t="shared" si="110"/>
        <v>0</v>
      </c>
      <c r="L203" s="24">
        <f t="shared" si="108"/>
        <v>0</v>
      </c>
      <c r="M203" s="4"/>
      <c r="N203" s="25"/>
      <c r="O203" s="35"/>
      <c r="P203" s="4"/>
      <c r="Q203" s="4"/>
      <c r="R203" s="4"/>
      <c r="S203" s="4"/>
      <c r="T203" s="1"/>
      <c r="U203" s="1"/>
      <c r="V203" s="1"/>
    </row>
    <row r="204" spans="1:22" x14ac:dyDescent="0.4">
      <c r="A204" s="175" t="s">
        <v>264</v>
      </c>
      <c r="B204" s="206" t="s">
        <v>263</v>
      </c>
      <c r="C204" s="166">
        <v>1</v>
      </c>
      <c r="D204" s="166">
        <v>155</v>
      </c>
      <c r="E204" s="96">
        <v>1.2</v>
      </c>
      <c r="F204" s="166" t="s">
        <v>5</v>
      </c>
      <c r="G204" s="96">
        <v>1</v>
      </c>
      <c r="H204" s="167">
        <f t="shared" ref="H204" si="111">G204*E204</f>
        <v>1.2</v>
      </c>
      <c r="I204" s="176">
        <f t="shared" ref="I204" si="112">H204*$C$2</f>
        <v>5733.5999999999995</v>
      </c>
      <c r="J204" s="81">
        <v>0</v>
      </c>
      <c r="K204" s="45">
        <f t="shared" ref="K204" si="113">J204*H204</f>
        <v>0</v>
      </c>
      <c r="L204" s="12">
        <f t="shared" ref="L204" si="114">J204*I204</f>
        <v>0</v>
      </c>
      <c r="M204" s="4"/>
      <c r="N204" s="25"/>
      <c r="O204" s="35"/>
      <c r="P204" s="4"/>
      <c r="Q204" s="4"/>
      <c r="R204" s="4"/>
      <c r="S204" s="4"/>
      <c r="T204" s="1"/>
      <c r="U204" s="1"/>
      <c r="V204" s="1"/>
    </row>
    <row r="205" spans="1:22" x14ac:dyDescent="0.4">
      <c r="A205" s="177" t="s">
        <v>104</v>
      </c>
      <c r="B205" s="207"/>
      <c r="C205" s="168">
        <v>1</v>
      </c>
      <c r="D205" s="168">
        <v>156</v>
      </c>
      <c r="E205" s="95">
        <v>0.64</v>
      </c>
      <c r="F205" s="168" t="s">
        <v>5</v>
      </c>
      <c r="G205" s="95">
        <v>1</v>
      </c>
      <c r="H205" s="169">
        <f t="shared" si="105"/>
        <v>0.64</v>
      </c>
      <c r="I205" s="178">
        <f t="shared" si="106"/>
        <v>3057.92</v>
      </c>
      <c r="J205" s="82">
        <v>0</v>
      </c>
      <c r="K205" s="46">
        <f t="shared" si="110"/>
        <v>0</v>
      </c>
      <c r="L205" s="15">
        <f t="shared" si="108"/>
        <v>0</v>
      </c>
      <c r="M205" s="4"/>
      <c r="N205" s="25"/>
      <c r="O205" s="35"/>
      <c r="P205" s="4"/>
      <c r="Q205" s="4"/>
      <c r="R205" s="4"/>
      <c r="S205" s="4"/>
      <c r="T205" s="1"/>
      <c r="U205" s="1"/>
      <c r="V205" s="1"/>
    </row>
    <row r="206" spans="1:22" x14ac:dyDescent="0.4">
      <c r="A206" s="170" t="s">
        <v>105</v>
      </c>
      <c r="B206" s="205"/>
      <c r="C206" s="171">
        <v>1</v>
      </c>
      <c r="D206" s="171">
        <v>157</v>
      </c>
      <c r="E206" s="172">
        <v>0.12</v>
      </c>
      <c r="F206" s="171" t="s">
        <v>5</v>
      </c>
      <c r="G206" s="172">
        <v>1</v>
      </c>
      <c r="H206" s="173">
        <f t="shared" si="105"/>
        <v>0.12</v>
      </c>
      <c r="I206" s="174">
        <f t="shared" si="106"/>
        <v>573.36</v>
      </c>
      <c r="J206" s="83">
        <v>0</v>
      </c>
      <c r="K206" s="48">
        <f t="shared" si="110"/>
        <v>0</v>
      </c>
      <c r="L206" s="24">
        <f t="shared" si="108"/>
        <v>0</v>
      </c>
      <c r="M206" s="4"/>
      <c r="N206" s="25"/>
      <c r="O206" s="35"/>
      <c r="P206" s="4"/>
      <c r="Q206" s="4"/>
      <c r="R206" s="4"/>
      <c r="S206" s="4"/>
      <c r="T206" s="1"/>
      <c r="U206" s="1"/>
      <c r="V206" s="1"/>
    </row>
    <row r="207" spans="1:22" x14ac:dyDescent="0.4">
      <c r="A207" s="175" t="s">
        <v>106</v>
      </c>
      <c r="B207" s="206"/>
      <c r="C207" s="166">
        <v>1</v>
      </c>
      <c r="D207" s="166">
        <v>160</v>
      </c>
      <c r="E207" s="96">
        <v>0.09</v>
      </c>
      <c r="F207" s="166" t="s">
        <v>5</v>
      </c>
      <c r="G207" s="96">
        <v>1</v>
      </c>
      <c r="H207" s="167">
        <f t="shared" si="105"/>
        <v>0.09</v>
      </c>
      <c r="I207" s="176">
        <f t="shared" si="106"/>
        <v>430.02</v>
      </c>
      <c r="J207" s="81">
        <v>0</v>
      </c>
      <c r="K207" s="45">
        <f t="shared" ref="K207:K210" si="115">J207*H207</f>
        <v>0</v>
      </c>
      <c r="L207" s="12">
        <f t="shared" ref="L207:L210" si="116">J207*I207</f>
        <v>0</v>
      </c>
      <c r="M207" s="4"/>
      <c r="N207" s="25"/>
      <c r="O207" s="35"/>
      <c r="P207" s="4"/>
      <c r="Q207" s="4"/>
      <c r="R207" s="4"/>
      <c r="S207" s="4"/>
      <c r="T207" s="1"/>
      <c r="U207" s="1"/>
      <c r="V207" s="1"/>
    </row>
    <row r="208" spans="1:22" x14ac:dyDescent="0.4">
      <c r="A208" s="177" t="s">
        <v>265</v>
      </c>
      <c r="B208" s="207"/>
      <c r="C208" s="168">
        <v>2</v>
      </c>
      <c r="D208" s="168">
        <v>170</v>
      </c>
      <c r="E208" s="95">
        <v>2.27</v>
      </c>
      <c r="F208" s="168" t="s">
        <v>5</v>
      </c>
      <c r="G208" s="95">
        <v>1</v>
      </c>
      <c r="H208" s="169">
        <f t="shared" si="105"/>
        <v>2.27</v>
      </c>
      <c r="I208" s="178">
        <f t="shared" si="106"/>
        <v>10846.06</v>
      </c>
      <c r="J208" s="82">
        <v>0</v>
      </c>
      <c r="K208" s="46">
        <f t="shared" si="115"/>
        <v>0</v>
      </c>
      <c r="L208" s="15">
        <f t="shared" si="116"/>
        <v>0</v>
      </c>
      <c r="M208" s="4"/>
      <c r="N208" s="25"/>
      <c r="O208" s="35"/>
      <c r="P208" s="4"/>
      <c r="Q208" s="4"/>
      <c r="R208" s="4"/>
      <c r="S208" s="4"/>
      <c r="T208" s="1"/>
      <c r="U208" s="1"/>
      <c r="V208" s="1"/>
    </row>
    <row r="209" spans="1:23" x14ac:dyDescent="0.4">
      <c r="A209" s="170" t="s">
        <v>107</v>
      </c>
      <c r="B209" s="205"/>
      <c r="C209" s="171"/>
      <c r="D209" s="171">
        <v>180</v>
      </c>
      <c r="E209" s="172">
        <v>1.93</v>
      </c>
      <c r="F209" s="171" t="s">
        <v>5</v>
      </c>
      <c r="G209" s="172">
        <v>1</v>
      </c>
      <c r="H209" s="173">
        <f t="shared" si="105"/>
        <v>1.93</v>
      </c>
      <c r="I209" s="174">
        <f t="shared" si="106"/>
        <v>9221.5399999999991</v>
      </c>
      <c r="J209" s="83">
        <v>0</v>
      </c>
      <c r="K209" s="48">
        <f t="shared" si="115"/>
        <v>0</v>
      </c>
      <c r="L209" s="24">
        <f t="shared" si="116"/>
        <v>0</v>
      </c>
      <c r="M209" s="4"/>
      <c r="N209" s="25"/>
      <c r="O209" s="35"/>
      <c r="P209" s="4"/>
      <c r="Q209" s="4"/>
      <c r="R209" s="4"/>
      <c r="S209" s="4"/>
      <c r="T209" s="1"/>
      <c r="U209" s="1"/>
      <c r="V209" s="1"/>
    </row>
    <row r="210" spans="1:23" x14ac:dyDescent="0.4">
      <c r="A210" s="274" t="s">
        <v>108</v>
      </c>
      <c r="B210" s="275"/>
      <c r="C210" s="276">
        <v>1</v>
      </c>
      <c r="D210" s="277">
        <v>190</v>
      </c>
      <c r="E210" s="97">
        <v>0.64</v>
      </c>
      <c r="F210" s="276" t="s">
        <v>5</v>
      </c>
      <c r="G210" s="97">
        <v>1</v>
      </c>
      <c r="H210" s="278">
        <f t="shared" ref="H210" si="117">G210*E210</f>
        <v>0.64</v>
      </c>
      <c r="I210" s="279">
        <f t="shared" ref="I210" si="118">H210*$C$2</f>
        <v>3057.92</v>
      </c>
      <c r="J210" s="37">
        <v>0</v>
      </c>
      <c r="K210" s="43">
        <f t="shared" si="115"/>
        <v>0</v>
      </c>
      <c r="L210" s="29">
        <f t="shared" si="116"/>
        <v>0</v>
      </c>
      <c r="M210" s="4"/>
      <c r="N210" s="25"/>
      <c r="O210" s="35"/>
      <c r="P210" s="4"/>
      <c r="Q210" s="4"/>
      <c r="R210" s="4"/>
      <c r="S210" s="4"/>
      <c r="T210" s="1"/>
      <c r="U210" s="1"/>
      <c r="V210" s="1"/>
    </row>
    <row r="211" spans="1:23" x14ac:dyDescent="0.4">
      <c r="A211" s="4"/>
      <c r="B211" s="2"/>
      <c r="C211" s="4"/>
      <c r="D211" s="4"/>
      <c r="E211" s="21"/>
      <c r="F211" s="4"/>
      <c r="G211" s="21"/>
      <c r="H211" s="21"/>
      <c r="I211" s="4"/>
      <c r="J211" s="4"/>
      <c r="K211" s="4"/>
      <c r="L211" s="4"/>
      <c r="M211" s="4"/>
      <c r="N211" s="4"/>
      <c r="O211" s="35"/>
      <c r="P211" s="4"/>
      <c r="Q211" s="4"/>
      <c r="R211" s="4"/>
      <c r="S211" s="4"/>
      <c r="T211" s="1"/>
      <c r="U211" s="1"/>
      <c r="V211" s="1"/>
    </row>
    <row r="212" spans="1:23" x14ac:dyDescent="0.4">
      <c r="A212" s="10" t="s">
        <v>11</v>
      </c>
      <c r="B212" s="188"/>
      <c r="C212" s="4"/>
      <c r="D212" s="4"/>
      <c r="E212" s="21"/>
      <c r="F212" s="4" t="s">
        <v>4</v>
      </c>
      <c r="G212" s="21"/>
      <c r="H212" s="21"/>
      <c r="I212" s="4"/>
      <c r="J212" s="22"/>
      <c r="K212" s="22"/>
      <c r="L212" s="9"/>
      <c r="M212" s="4"/>
      <c r="N212" s="22"/>
      <c r="O212" s="35"/>
      <c r="P212" s="4"/>
      <c r="Q212" s="4"/>
      <c r="R212" s="4"/>
      <c r="S212" s="4"/>
      <c r="T212" s="1"/>
      <c r="U212" s="1"/>
      <c r="V212" s="1"/>
    </row>
    <row r="213" spans="1:23" x14ac:dyDescent="0.4">
      <c r="A213" s="54" t="s">
        <v>94</v>
      </c>
      <c r="B213" s="89"/>
      <c r="C213" s="68" t="s">
        <v>255</v>
      </c>
      <c r="D213" s="89">
        <v>21</v>
      </c>
      <c r="E213" s="89">
        <f>ROUND(10.28/10,2)</f>
        <v>1.03</v>
      </c>
      <c r="F213" s="68" t="s">
        <v>91</v>
      </c>
      <c r="G213" s="91">
        <v>1</v>
      </c>
      <c r="H213" s="33">
        <f>G213*E213</f>
        <v>1.03</v>
      </c>
      <c r="I213" s="30">
        <f>H213*$C$2</f>
        <v>4921.34</v>
      </c>
      <c r="J213" s="36">
        <v>0</v>
      </c>
      <c r="K213" s="44">
        <f t="shared" ref="K213:K216" si="119">J213*H213</f>
        <v>0</v>
      </c>
      <c r="L213" s="11">
        <f t="shared" ref="L213:L216" si="120">J213*I213</f>
        <v>0</v>
      </c>
      <c r="M213" s="4"/>
      <c r="N213" s="25"/>
      <c r="O213" s="35"/>
      <c r="P213" s="4"/>
      <c r="Q213" s="4"/>
      <c r="R213" s="4"/>
      <c r="S213" s="4"/>
      <c r="T213" s="1"/>
      <c r="U213" s="1"/>
      <c r="V213" s="1"/>
    </row>
    <row r="214" spans="1:23" x14ac:dyDescent="0.4">
      <c r="A214" s="103" t="s">
        <v>95</v>
      </c>
      <c r="B214" s="105"/>
      <c r="C214" s="104" t="s">
        <v>252</v>
      </c>
      <c r="D214" s="105">
        <v>22</v>
      </c>
      <c r="E214" s="105">
        <v>1.57</v>
      </c>
      <c r="F214" s="104" t="s">
        <v>91</v>
      </c>
      <c r="G214" s="106">
        <v>1</v>
      </c>
      <c r="H214" s="107">
        <f t="shared" ref="H214:H215" si="121">G214*E214</f>
        <v>1.57</v>
      </c>
      <c r="I214" s="108">
        <f t="shared" ref="I214:I215" si="122">H214*$C$2</f>
        <v>7501.46</v>
      </c>
      <c r="J214" s="38">
        <v>0</v>
      </c>
      <c r="K214" s="45">
        <f t="shared" si="119"/>
        <v>0</v>
      </c>
      <c r="L214" s="12">
        <f t="shared" si="120"/>
        <v>0</v>
      </c>
      <c r="M214" s="4"/>
      <c r="N214" s="25"/>
      <c r="O214" s="35"/>
      <c r="P214" s="4"/>
      <c r="Q214" s="4"/>
      <c r="R214" s="4"/>
      <c r="S214" s="4"/>
      <c r="T214" s="1"/>
      <c r="U214" s="1"/>
      <c r="V214" s="1"/>
    </row>
    <row r="215" spans="1:23" x14ac:dyDescent="0.4">
      <c r="A215" s="285" t="s">
        <v>96</v>
      </c>
      <c r="B215" s="286"/>
      <c r="C215" s="287">
        <v>1</v>
      </c>
      <c r="D215" s="286">
        <v>30</v>
      </c>
      <c r="E215" s="286">
        <v>0.69</v>
      </c>
      <c r="F215" s="287" t="s">
        <v>5</v>
      </c>
      <c r="G215" s="288">
        <v>1</v>
      </c>
      <c r="H215" s="289">
        <f t="shared" si="121"/>
        <v>0.69</v>
      </c>
      <c r="I215" s="290">
        <f t="shared" si="122"/>
        <v>3296.8199999999997</v>
      </c>
      <c r="J215" s="39">
        <v>0</v>
      </c>
      <c r="K215" s="46">
        <f t="shared" si="119"/>
        <v>0</v>
      </c>
      <c r="L215" s="15">
        <f t="shared" si="120"/>
        <v>0</v>
      </c>
      <c r="M215" s="4"/>
      <c r="N215" s="25"/>
      <c r="O215" s="35"/>
      <c r="P215" s="4"/>
      <c r="Q215" s="4"/>
      <c r="R215" s="4"/>
      <c r="S215" s="4"/>
      <c r="T215" s="1"/>
      <c r="U215" s="1"/>
      <c r="V215" s="1"/>
    </row>
    <row r="216" spans="1:23" x14ac:dyDescent="0.4">
      <c r="A216" s="69" t="s">
        <v>97</v>
      </c>
      <c r="B216" s="90"/>
      <c r="C216" s="70">
        <v>2</v>
      </c>
      <c r="D216" s="90">
        <v>90</v>
      </c>
      <c r="E216" s="70">
        <v>0.55000000000000004</v>
      </c>
      <c r="F216" s="70" t="s">
        <v>93</v>
      </c>
      <c r="G216" s="92">
        <v>1</v>
      </c>
      <c r="H216" s="34">
        <f>G216*E216</f>
        <v>0.55000000000000004</v>
      </c>
      <c r="I216" s="31">
        <f>H216*$C$2</f>
        <v>2627.9</v>
      </c>
      <c r="J216" s="37">
        <v>0</v>
      </c>
      <c r="K216" s="47">
        <f t="shared" si="119"/>
        <v>0</v>
      </c>
      <c r="L216" s="18">
        <f t="shared" si="120"/>
        <v>0</v>
      </c>
      <c r="M216" s="4"/>
      <c r="N216" s="25"/>
      <c r="O216" s="35"/>
      <c r="P216" s="4"/>
      <c r="Q216" s="4"/>
      <c r="R216" s="4"/>
      <c r="S216" s="4"/>
      <c r="T216" s="1"/>
      <c r="U216" s="1"/>
      <c r="V216" s="1"/>
    </row>
    <row r="217" spans="1:23" x14ac:dyDescent="0.4">
      <c r="A217" s="4"/>
      <c r="B217" s="2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1"/>
      <c r="V217" s="1"/>
      <c r="W217" s="1"/>
    </row>
    <row r="218" spans="1:23" x14ac:dyDescent="0.4">
      <c r="A218" s="4"/>
      <c r="B218" s="2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1"/>
      <c r="V218" s="1"/>
      <c r="W218" s="1"/>
    </row>
    <row r="219" spans="1:23" x14ac:dyDescent="0.4">
      <c r="A219" s="4" t="s">
        <v>20</v>
      </c>
      <c r="B219" s="2"/>
      <c r="C219" s="4"/>
      <c r="D219" s="4"/>
      <c r="E219" s="4"/>
      <c r="F219" s="4"/>
      <c r="G219" s="179"/>
      <c r="H219" s="3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1"/>
      <c r="V219" s="1"/>
      <c r="W219" s="1"/>
    </row>
    <row r="220" spans="1:23" ht="12.6" x14ac:dyDescent="0.45">
      <c r="A220" s="180" t="s">
        <v>308</v>
      </c>
      <c r="B220" s="208"/>
      <c r="C220" s="55"/>
      <c r="D220" s="55"/>
      <c r="E220" s="55"/>
      <c r="F220" s="55"/>
      <c r="G220" s="211"/>
      <c r="H220" s="3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1"/>
      <c r="V220" s="1"/>
      <c r="W220" s="1"/>
    </row>
    <row r="221" spans="1:23" x14ac:dyDescent="0.4">
      <c r="A221" s="4"/>
      <c r="B221" s="2"/>
      <c r="C221" s="4"/>
      <c r="D221" s="4"/>
      <c r="E221" s="4"/>
      <c r="F221" s="4"/>
      <c r="G221" s="3"/>
      <c r="H221" s="3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1"/>
      <c r="V221" s="1"/>
      <c r="W221" s="1"/>
    </row>
    <row r="222" spans="1:23" x14ac:dyDescent="0.4">
      <c r="A222" s="4"/>
      <c r="B222" s="2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1"/>
      <c r="V222" s="1"/>
      <c r="W222" s="1"/>
    </row>
    <row r="223" spans="1:23" x14ac:dyDescent="0.4">
      <c r="A223" s="4"/>
      <c r="B223" s="2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1"/>
      <c r="V223" s="1"/>
      <c r="W223" s="1"/>
    </row>
    <row r="224" spans="1:23" x14ac:dyDescent="0.4">
      <c r="A224" s="2" t="s">
        <v>27</v>
      </c>
      <c r="B224" s="2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1"/>
      <c r="V224" s="1"/>
      <c r="W224" s="1"/>
    </row>
    <row r="225" spans="1:23" x14ac:dyDescent="0.4">
      <c r="A225" s="4"/>
      <c r="B225" s="2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1"/>
      <c r="V225" s="1"/>
      <c r="W225" s="1"/>
    </row>
    <row r="226" spans="1:23" x14ac:dyDescent="0.4">
      <c r="A226" s="4"/>
      <c r="B226" s="2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1"/>
      <c r="V226" s="1"/>
      <c r="W226" s="1"/>
    </row>
    <row r="227" spans="1:23" x14ac:dyDescent="0.4">
      <c r="A227" s="4"/>
      <c r="B227" s="2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1"/>
      <c r="V227" s="1"/>
      <c r="W227" s="1"/>
    </row>
    <row r="228" spans="1:23" x14ac:dyDescent="0.4">
      <c r="A228" s="4"/>
      <c r="B228" s="2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1"/>
      <c r="V228" s="1"/>
      <c r="W228" s="1"/>
    </row>
    <row r="229" spans="1:23" x14ac:dyDescent="0.4">
      <c r="A229" s="4"/>
      <c r="B229" s="2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1"/>
      <c r="V229" s="1"/>
      <c r="W229" s="1"/>
    </row>
    <row r="230" spans="1:23" x14ac:dyDescent="0.4">
      <c r="A230" s="4"/>
      <c r="B230" s="2"/>
      <c r="C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1"/>
      <c r="V230" s="1"/>
      <c r="W230" s="1"/>
    </row>
    <row r="231" spans="1:23" x14ac:dyDescent="0.4">
      <c r="A231" s="4"/>
      <c r="B231" s="2"/>
      <c r="C231" s="4"/>
      <c r="D231" s="51">
        <f>C2</f>
        <v>4778</v>
      </c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1"/>
      <c r="V231" s="1"/>
      <c r="W231" s="1"/>
    </row>
    <row r="232" spans="1:23" x14ac:dyDescent="0.4">
      <c r="A232" s="2" t="s">
        <v>21</v>
      </c>
      <c r="B232" s="2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1"/>
      <c r="V232" s="1"/>
      <c r="W232" s="1"/>
    </row>
    <row r="233" spans="1:23" x14ac:dyDescent="0.4">
      <c r="A233" s="4"/>
      <c r="B233" s="2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1"/>
      <c r="V233" s="1"/>
      <c r="W233" s="1"/>
    </row>
    <row r="234" spans="1:23" x14ac:dyDescent="0.4">
      <c r="A234" s="4"/>
      <c r="B234" s="2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1"/>
      <c r="V234" s="1"/>
      <c r="W234" s="1"/>
    </row>
    <row r="235" spans="1:23" x14ac:dyDescent="0.4">
      <c r="A235" s="4"/>
      <c r="B235" s="2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1"/>
      <c r="V235" s="1"/>
      <c r="W235" s="1"/>
    </row>
    <row r="236" spans="1:23" x14ac:dyDescent="0.4">
      <c r="A236" s="32" t="s">
        <v>13</v>
      </c>
      <c r="B236" s="209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1"/>
      <c r="V236" s="1"/>
      <c r="W236" s="1"/>
    </row>
    <row r="237" spans="1:23" ht="12.6" x14ac:dyDescent="0.45">
      <c r="A237" s="179" t="s">
        <v>309</v>
      </c>
      <c r="B237" s="208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1"/>
      <c r="V237" s="1"/>
      <c r="W237" s="1"/>
    </row>
    <row r="238" spans="1:23" x14ac:dyDescent="0.4">
      <c r="A238" s="50" t="s">
        <v>32</v>
      </c>
      <c r="B238" s="210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1"/>
      <c r="V238" s="1"/>
      <c r="W238" s="1"/>
    </row>
    <row r="239" spans="1:23" ht="12.6" x14ac:dyDescent="0.45">
      <c r="A239" s="56" t="s">
        <v>310</v>
      </c>
      <c r="B239" s="210"/>
      <c r="C239" s="56"/>
      <c r="D239" s="56"/>
      <c r="E239" s="56"/>
      <c r="F239" s="56"/>
      <c r="G239" s="56"/>
      <c r="H239" s="56"/>
      <c r="I239" s="56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1"/>
      <c r="V239" s="1"/>
      <c r="W239" s="1"/>
    </row>
    <row r="240" spans="1:23" ht="12.6" x14ac:dyDescent="0.45">
      <c r="A240" s="56" t="s">
        <v>311</v>
      </c>
      <c r="B240" s="210"/>
      <c r="C240" s="56"/>
      <c r="D240" s="56"/>
      <c r="E240" s="56"/>
      <c r="F240" s="56"/>
      <c r="G240" s="56"/>
      <c r="H240" s="56"/>
      <c r="I240" s="56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1"/>
      <c r="V240" s="1"/>
      <c r="W240" s="1"/>
    </row>
    <row r="241" spans="1:23" x14ac:dyDescent="0.4">
      <c r="A241" s="50" t="s">
        <v>312</v>
      </c>
      <c r="B241" s="210"/>
      <c r="C241" s="50"/>
      <c r="D241" s="50"/>
      <c r="E241" s="50"/>
      <c r="F241" s="50"/>
      <c r="G241" s="50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1"/>
      <c r="V241" s="1"/>
      <c r="W241" s="1"/>
    </row>
    <row r="242" spans="1:23" x14ac:dyDescent="0.4">
      <c r="A242" s="292" t="s">
        <v>36</v>
      </c>
      <c r="B242" s="72" t="s">
        <v>37</v>
      </c>
      <c r="E242" s="71"/>
      <c r="F242" s="72" t="s">
        <v>38</v>
      </c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1"/>
      <c r="V242" s="1"/>
      <c r="W242" s="1"/>
    </row>
    <row r="243" spans="1:23" x14ac:dyDescent="0.4">
      <c r="A243" s="293" t="s">
        <v>40</v>
      </c>
      <c r="B243" s="50" t="s">
        <v>39</v>
      </c>
      <c r="E243" s="50"/>
      <c r="F243" s="295">
        <v>0.75</v>
      </c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1"/>
      <c r="V243" s="1"/>
      <c r="W243" s="1"/>
    </row>
    <row r="244" spans="1:23" x14ac:dyDescent="0.4">
      <c r="A244" s="294" t="s">
        <v>42</v>
      </c>
      <c r="B244" s="179" t="s">
        <v>278</v>
      </c>
      <c r="E244" s="179"/>
      <c r="F244" s="295">
        <v>0.6</v>
      </c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1"/>
      <c r="V244" s="1"/>
      <c r="W244" s="1"/>
    </row>
    <row r="245" spans="1:23" x14ac:dyDescent="0.4">
      <c r="A245" s="293" t="s">
        <v>43</v>
      </c>
      <c r="B245" s="50" t="s">
        <v>282</v>
      </c>
      <c r="E245" s="50"/>
      <c r="F245" s="295">
        <v>0.75</v>
      </c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1:23" x14ac:dyDescent="0.4">
      <c r="A246" s="293" t="s">
        <v>283</v>
      </c>
      <c r="B246" s="50" t="s">
        <v>284</v>
      </c>
      <c r="E246" s="50"/>
      <c r="F246" s="295">
        <v>0.76</v>
      </c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1:23" x14ac:dyDescent="0.4">
      <c r="A247" s="293" t="s">
        <v>286</v>
      </c>
      <c r="B247" s="50" t="s">
        <v>279</v>
      </c>
      <c r="E247" s="50"/>
      <c r="F247" s="295">
        <v>0.65</v>
      </c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1:23" x14ac:dyDescent="0.4">
      <c r="A248" s="293" t="s">
        <v>288</v>
      </c>
      <c r="B248" s="50" t="s">
        <v>289</v>
      </c>
      <c r="E248" s="50"/>
      <c r="F248" s="295">
        <v>0.56999999999999995</v>
      </c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1:23" x14ac:dyDescent="0.4">
      <c r="A249" s="293" t="s">
        <v>290</v>
      </c>
      <c r="B249" s="50" t="s">
        <v>292</v>
      </c>
      <c r="E249" s="50"/>
      <c r="F249" s="295">
        <v>0.45</v>
      </c>
      <c r="H249" s="212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1:23" x14ac:dyDescent="0.4">
      <c r="A250" s="293" t="s">
        <v>291</v>
      </c>
      <c r="B250" s="50" t="s">
        <v>293</v>
      </c>
      <c r="E250" s="50"/>
      <c r="F250" s="296">
        <v>0.35</v>
      </c>
      <c r="H250" s="21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1:23" x14ac:dyDescent="0.4">
      <c r="A251" s="293"/>
      <c r="B251" s="50" t="s">
        <v>296</v>
      </c>
      <c r="E251" s="50"/>
      <c r="F251" s="297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1:23" x14ac:dyDescent="0.4">
      <c r="A252" s="293" t="s">
        <v>294</v>
      </c>
      <c r="B252" s="50" t="s">
        <v>297</v>
      </c>
      <c r="E252" s="50"/>
      <c r="F252" s="295">
        <v>0.56999999999999995</v>
      </c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1:23" x14ac:dyDescent="0.4">
      <c r="A253" s="293" t="s">
        <v>299</v>
      </c>
      <c r="B253" s="50" t="s">
        <v>298</v>
      </c>
      <c r="E253" s="50"/>
      <c r="F253" s="295">
        <v>0.43</v>
      </c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1:23" ht="8.25" customHeight="1" x14ac:dyDescent="0.4">
      <c r="A254" s="293"/>
      <c r="B254" s="50"/>
      <c r="E254" s="50"/>
      <c r="F254" s="295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1:23" x14ac:dyDescent="0.4">
      <c r="A255" s="50" t="s">
        <v>313</v>
      </c>
      <c r="B255" s="210"/>
    </row>
    <row r="256" spans="1:23" x14ac:dyDescent="0.4">
      <c r="A256" s="292" t="s">
        <v>36</v>
      </c>
      <c r="B256" s="72" t="s">
        <v>247</v>
      </c>
      <c r="E256" s="71"/>
    </row>
    <row r="257" spans="1:5" x14ac:dyDescent="0.4">
      <c r="A257" s="293" t="s">
        <v>244</v>
      </c>
      <c r="B257" s="50" t="s">
        <v>249</v>
      </c>
      <c r="E257" s="50"/>
    </row>
    <row r="258" spans="1:5" x14ac:dyDescent="0.4">
      <c r="A258" s="294" t="s">
        <v>245</v>
      </c>
      <c r="B258" s="179" t="s">
        <v>250</v>
      </c>
      <c r="E258" s="179"/>
    </row>
    <row r="259" spans="1:5" x14ac:dyDescent="0.4">
      <c r="A259" s="293" t="s">
        <v>246</v>
      </c>
      <c r="B259" s="50" t="s">
        <v>251</v>
      </c>
      <c r="E259" s="50"/>
    </row>
    <row r="260" spans="1:5" x14ac:dyDescent="0.4">
      <c r="A260" s="294" t="s">
        <v>248</v>
      </c>
      <c r="B260" s="179" t="s">
        <v>256</v>
      </c>
    </row>
    <row r="261" spans="1:5" ht="7.75" customHeight="1" x14ac:dyDescent="0.4">
      <c r="A261" s="294"/>
      <c r="B261" s="179"/>
    </row>
    <row r="262" spans="1:5" x14ac:dyDescent="0.4">
      <c r="A262" s="50" t="s">
        <v>314</v>
      </c>
      <c r="C262" s="50"/>
    </row>
  </sheetData>
  <autoFilter ref="A5:L37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customSheetViews>
    <customSheetView guid="{4D7F0C4B-C011-4ACD-903B-EEF44BDCD681}" scale="110" showPageBreaks="1" fitToPage="1" printArea="1" showAutoFilter="1" hiddenRows="1" view="pageBreakPreview" topLeftCell="A207">
      <selection activeCell="L251" sqref="L251"/>
      <pageMargins left="0.61" right="0.41" top="0.51" bottom="0.57999999999999996" header="0.5" footer="0.47"/>
      <pageSetup paperSize="5" scale="48" fitToHeight="0" orientation="portrait" r:id="rId1"/>
      <headerFooter alignWithMargins="0">
        <oddFooter>&amp;L&amp;"GeoSlab703 Lt BT,Regular"Transpo Group</oddFooter>
      </headerFooter>
      <autoFilter ref="A5:L37" xr:uid="{A4A6D336-13E8-49B8-A688-CA57BF01CC72}">
        <filterColumn colId="0" showButton="0"/>
        <filterColumn colId="1" showButton="0"/>
        <filterColumn colId="2" showButton="0"/>
        <filterColumn colId="3" showButton="0"/>
        <filterColumn colId="4" showButton="0"/>
        <filterColumn colId="5" showButton="0"/>
        <filterColumn colId="6" showButton="0"/>
        <filterColumn colId="7" showButton="0"/>
      </autoFilter>
    </customSheetView>
    <customSheetView guid="{98E909DA-6F9B-4207-A703-4D1115961DA7}" scale="115" showPageBreaks="1" fitToPage="1" printArea="1" showAutoFilter="1" hiddenRows="1" view="pageBreakPreview">
      <selection activeCell="E8" sqref="E8"/>
      <pageMargins left="0.61" right="0.41" top="0.51" bottom="0.57999999999999996" header="0.5" footer="0.47"/>
      <pageSetup paperSize="5" scale="59" fitToHeight="0" orientation="portrait" r:id="rId2"/>
      <headerFooter alignWithMargins="0">
        <oddFooter>&amp;L&amp;"GeoSlab703 Lt BT,Regular"Transpo Group</oddFooter>
      </headerFooter>
      <autoFilter ref="A5:L37" xr:uid="{B70A6B27-00A6-4D19-A443-EE11A2F2A516}">
        <filterColumn colId="0" showButton="0"/>
        <filterColumn colId="1" showButton="0"/>
        <filterColumn colId="2" showButton="0"/>
        <filterColumn colId="3" showButton="0"/>
        <filterColumn colId="4" showButton="0"/>
        <filterColumn colId="5" showButton="0"/>
        <filterColumn colId="6" showButton="0"/>
        <filterColumn colId="7" showButton="0"/>
      </autoFilter>
    </customSheetView>
    <customSheetView guid="{6F023DDD-A12C-404B-9F72-83C9C7A53A8B}" showPageBreaks="1" showGridLines="0" fitToPage="1" printArea="1" showAutoFilter="1" hiddenRows="1" topLeftCell="A232">
      <selection activeCell="E257" sqref="E257"/>
      <pageMargins left="0.61" right="0.41" top="0.51" bottom="0.57999999999999996" header="0.5" footer="0.47"/>
      <pageSetup paperSize="5" scale="60" fitToHeight="0" orientation="portrait" r:id="rId3"/>
      <headerFooter alignWithMargins="0">
        <oddFooter>&amp;L&amp;"GeoSlab703 Lt BT,Regular"Transpo Group</oddFooter>
      </headerFooter>
      <autoFilter ref="A5:L38" xr:uid="{098BF192-4380-40B1-B1AC-950E6C884649}">
        <filterColumn colId="0" showButton="0"/>
        <filterColumn colId="1" showButton="0"/>
        <filterColumn colId="2" showButton="0"/>
        <filterColumn colId="3" showButton="0"/>
        <filterColumn colId="4" showButton="0"/>
        <filterColumn colId="5" showButton="0"/>
        <filterColumn colId="6" showButton="0"/>
        <filterColumn colId="7" showButton="0"/>
      </autoFilter>
    </customSheetView>
    <customSheetView guid="{67C55725-DE8C-43E7-86A2-C7AEF1FE6833}" showPageBreaks="1" fitToPage="1" printArea="1" hiddenRows="1" view="pageBreakPreview">
      <selection activeCell="E22" sqref="E22"/>
      <pageMargins left="0.61" right="0.41" top="0.51" bottom="0.57999999999999996" header="0.5" footer="0.47"/>
      <pageSetup paperSize="5" scale="49" fitToHeight="0" orientation="portrait" r:id="rId4"/>
      <headerFooter alignWithMargins="0">
        <oddFooter>&amp;L&amp;"GeoSlab703 Lt BT,Regular"Transpo Group</oddFooter>
      </headerFooter>
    </customSheetView>
    <customSheetView guid="{DD6E439D-EDD4-4B07-B4A6-B8734C40FDA7}" fitToPage="1" hiddenRows="1" topLeftCell="A99">
      <selection activeCell="A138" sqref="A138"/>
      <rowBreaks count="1" manualBreakCount="1">
        <brk id="84" max="7" man="1"/>
      </rowBreaks>
      <pageMargins left="0.61" right="0.41" top="0.51" bottom="0.57999999999999996" header="0.5" footer="0.47"/>
      <pageSetup scale="48" fitToHeight="0" orientation="portrait" r:id="rId5"/>
      <headerFooter alignWithMargins="0">
        <oddFooter>&amp;L&amp;"GeoSlab703 Lt BT,Regular"Transpo Group</oddFooter>
      </headerFooter>
    </customSheetView>
    <customSheetView guid="{5A34875D-4E8A-4B15-BE5F-0E9611AD4A5E}" fitToPage="1" hiddenRows="1">
      <selection activeCell="G107" sqref="G107"/>
      <rowBreaks count="1" manualBreakCount="1">
        <brk id="84" max="7" man="1"/>
      </rowBreaks>
      <pageMargins left="0.61" right="0.41" top="0.51" bottom="0.57999999999999996" header="0.5" footer="0.47"/>
      <pageSetup scale="48" fitToHeight="0" orientation="portrait" r:id="rId6"/>
      <headerFooter alignWithMargins="0">
        <oddFooter>&amp;L&amp;"GeoSlab703 Lt BT,Regular"Transpo Group</oddFooter>
      </headerFooter>
    </customSheetView>
    <customSheetView guid="{7C5CD7C9-10AD-4814-BA12-E2D5FCA6EAA3}" scale="115" showPageBreaks="1" fitToPage="1" printArea="1" showAutoFilter="1" hiddenRows="1" hiddenColumns="1" view="pageBreakPreview" topLeftCell="C73">
      <selection activeCell="A125" sqref="A1:XFD1048576"/>
      <pageMargins left="0.61" right="0.41" top="0.51" bottom="0.57999999999999996" header="0.5" footer="0.47"/>
      <pageSetup paperSize="5" scale="53" fitToHeight="0" orientation="portrait" r:id="rId7"/>
      <headerFooter alignWithMargins="0">
        <oddFooter>&amp;L&amp;"GeoSlab703 Lt BT,Regular"Transpo Group</oddFooter>
      </headerFooter>
      <autoFilter ref="A5:K8" xr:uid="{1AB1BBF7-B1CD-4B92-B43D-2ECE60235007}">
        <filterColumn colId="0" showButton="0"/>
        <filterColumn colId="1" showButton="0"/>
        <filterColumn colId="2" showButton="0"/>
        <filterColumn colId="3" showButton="0"/>
        <filterColumn colId="4" showButton="0"/>
        <filterColumn colId="5" showButton="0"/>
        <filterColumn colId="6" showButton="0"/>
      </autoFilter>
    </customSheetView>
    <customSheetView guid="{C4E97453-DDD2-4F11-A0A0-CB4FE15E3C1E}" scale="130" showPageBreaks="1" showGridLines="0" fitToPage="1" printArea="1" showAutoFilter="1" hiddenRows="1" view="pageBreakPreview">
      <pageMargins left="0.61" right="0.41" top="0.51" bottom="0.57999999999999996" header="0.5" footer="0.47"/>
      <pageSetup paperSize="5" scale="59" fitToHeight="0" orientation="portrait" r:id="rId8"/>
      <headerFooter alignWithMargins="0">
        <oddFooter>&amp;L&amp;"GeoSlab703 Lt BT,Regular"Transpo Group</oddFooter>
      </headerFooter>
      <autoFilter ref="A5:L37" xr:uid="{1D552001-D911-4C00-B19D-341069E7D89B}">
        <filterColumn colId="0" showButton="0"/>
        <filterColumn colId="1" showButton="0"/>
        <filterColumn colId="2" showButton="0"/>
        <filterColumn colId="3" showButton="0"/>
        <filterColumn colId="4" showButton="0"/>
        <filterColumn colId="5" showButton="0"/>
        <filterColumn colId="6" showButton="0"/>
        <filterColumn colId="7" showButton="0"/>
      </autoFilter>
    </customSheetView>
    <customSheetView guid="{DB144116-86ED-49A4-BD5D-3EA3618A1E64}" scale="110" showPageBreaks="1" fitToPage="1" printArea="1" showAutoFilter="1" hiddenRows="1" view="pageBreakPreview">
      <selection sqref="A1:L263"/>
      <pageMargins left="0.61" right="0.41" top="0.51" bottom="0.57999999999999996" header="0.5" footer="0.47"/>
      <pageSetup paperSize="3" fitToHeight="0" orientation="landscape" r:id="rId9"/>
      <headerFooter alignWithMargins="0">
        <oddFooter>&amp;L&amp;"GeoSlab703 Lt BT,Regular"Transpo Group</oddFooter>
      </headerFooter>
      <autoFilter ref="A5:L37" xr:uid="{649AC7FD-CFFC-4835-8E85-8DC7DC3F91C4}">
        <filterColumn colId="0" showButton="0"/>
        <filterColumn colId="1" showButton="0"/>
        <filterColumn colId="2" showButton="0"/>
        <filterColumn colId="3" showButton="0"/>
        <filterColumn colId="4" showButton="0"/>
        <filterColumn colId="5" showButton="0"/>
        <filterColumn colId="6" showButton="0"/>
        <filterColumn colId="7" showButton="0"/>
      </autoFilter>
    </customSheetView>
  </customSheetViews>
  <mergeCells count="5">
    <mergeCell ref="K7:L7"/>
    <mergeCell ref="J6:J7"/>
    <mergeCell ref="A5:I5"/>
    <mergeCell ref="A6:I6"/>
    <mergeCell ref="A7:I7"/>
  </mergeCells>
  <phoneticPr fontId="0" type="noConversion"/>
  <pageMargins left="0.61" right="0.41" top="0.51" bottom="0.57999999999999996" header="0.5" footer="0.47"/>
  <pageSetup paperSize="3" fitToHeight="0" orientation="landscape" r:id="rId10"/>
  <headerFooter alignWithMargins="0">
    <oddFooter>&amp;L&amp;"GeoSlab703 Lt BT,Regular"Transpo Group</oddFooter>
  </headerFooter>
  <drawing r:id="rId11"/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138E5-6A53-4EE0-A6FE-29A95222DE28}">
  <dimension ref="B1"/>
  <sheetViews>
    <sheetView topLeftCell="A4" zoomScaleNormal="40" workbookViewId="0">
      <selection sqref="A1:XFD1048576"/>
    </sheetView>
  </sheetViews>
  <sheetFormatPr defaultRowHeight="12.3" x14ac:dyDescent="0.4"/>
  <cols>
    <col min="1" max="1" width="45.109375" customWidth="1"/>
    <col min="2" max="2" width="24.109375" style="185" customWidth="1"/>
    <col min="3" max="3" width="12.71875" customWidth="1"/>
    <col min="4" max="4" width="10" customWidth="1"/>
    <col min="5" max="5" width="14.109375" customWidth="1"/>
    <col min="6" max="6" width="19.38671875" customWidth="1"/>
    <col min="7" max="7" width="13.27734375" customWidth="1"/>
    <col min="8" max="8" width="11.27734375" customWidth="1"/>
    <col min="9" max="9" width="12.109375" customWidth="1"/>
    <col min="10" max="10" width="11.38671875" customWidth="1"/>
    <col min="11" max="11" width="12.71875" customWidth="1"/>
    <col min="12" max="12" width="15" customWidth="1"/>
    <col min="13" max="13" width="15.5546875" customWidth="1"/>
    <col min="14" max="14" width="11.83203125" customWidth="1"/>
    <col min="15" max="15" width="12.71875" customWidth="1"/>
    <col min="18" max="18" width="14.5546875" customWidth="1"/>
    <col min="20" max="20" width="9.71875" bestFit="1" customWidth="1"/>
  </cols>
  <sheetData/>
  <customSheetViews>
    <customSheetView guid="{4D7F0C4B-C011-4ACD-903B-EEF44BDCD681}" topLeftCell="A4">
      <selection sqref="A1:XFD1048576"/>
      <pageMargins left="0.7" right="0.7" top="0.75" bottom="0.75" header="0.3" footer="0.3"/>
    </customSheetView>
    <customSheetView guid="{98E909DA-6F9B-4207-A703-4D1115961DA7}" showAutoFilter="1" hiddenRows="1">
      <selection activeCell="A241" sqref="A241"/>
      <pageMargins left="0.7" right="0.7" top="0.75" bottom="0.75" header="0.3" footer="0.3"/>
      <autoFilter ref="B1:B232" xr:uid="{0E9D1532-F924-4456-985B-A9E718C32C13}"/>
    </customSheetView>
    <customSheetView guid="{6F023DDD-A12C-404B-9F72-83C9C7A53A8B}" scale="40" showAutoFilter="1" hiddenRows="1">
      <selection activeCell="F230" sqref="F230"/>
      <pageMargins left="0.7" right="0.7" top="0.75" bottom="0.75" header="0.3" footer="0.3"/>
      <autoFilter ref="B1:B232" xr:uid="{AA6DA86F-8722-439D-B20A-AF5D53EC1874}"/>
    </customSheetView>
    <customSheetView guid="{7C5CD7C9-10AD-4814-BA12-E2D5FCA6EAA3}" showAutoFilter="1" hiddenRows="1">
      <selection activeCell="A41" sqref="A41"/>
      <pageMargins left="0.7" right="0.7" top="0.75" bottom="0.75" header="0.3" footer="0.3"/>
      <autoFilter ref="B1:B232" xr:uid="{B0FE3E2C-F9F3-4353-B09C-4ABD6DBB1C44}"/>
    </customSheetView>
    <customSheetView guid="{C4E97453-DDD2-4F11-A0A0-CB4FE15E3C1E}" showAutoFilter="1" hiddenRows="1">
      <selection activeCell="A241" sqref="A241"/>
      <pageMargins left="0.7" right="0.7" top="0.75" bottom="0.75" header="0.3" footer="0.3"/>
      <autoFilter ref="B1:B232" xr:uid="{9B6BAC17-1556-4117-95D2-2942B2C63F8E}"/>
    </customSheetView>
    <customSheetView guid="{DB144116-86ED-49A4-BD5D-3EA3618A1E64}" topLeftCell="A4">
      <selection sqref="A1:XFD104857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D3407-37B7-47D7-B9C6-C53511935414}">
  <dimension ref="D1"/>
  <sheetViews>
    <sheetView zoomScaleNormal="50" workbookViewId="0">
      <selection sqref="A1:XFD1048576"/>
    </sheetView>
  </sheetViews>
  <sheetFormatPr defaultRowHeight="12.3" x14ac:dyDescent="0.4"/>
  <cols>
    <col min="1" max="1" width="58" customWidth="1"/>
    <col min="2" max="2" width="14.38671875" customWidth="1"/>
    <col min="3" max="3" width="17.71875" customWidth="1"/>
    <col min="4" max="4" width="15.38671875" hidden="1" customWidth="1"/>
    <col min="5" max="5" width="30" customWidth="1"/>
    <col min="6" max="6" width="14.83203125" customWidth="1"/>
    <col min="7" max="7" width="13.27734375" customWidth="1"/>
    <col min="8" max="8" width="34" customWidth="1"/>
    <col min="9" max="9" width="11.38671875" customWidth="1"/>
    <col min="10" max="10" width="12.71875" customWidth="1"/>
    <col min="11" max="11" width="15" customWidth="1"/>
    <col min="12" max="12" width="15.5546875" customWidth="1"/>
    <col min="13" max="13" width="11.83203125" customWidth="1"/>
    <col min="14" max="14" width="12.71875" customWidth="1"/>
    <col min="17" max="17" width="14.5546875" customWidth="1"/>
    <col min="19" max="19" width="9.71875" bestFit="1" customWidth="1"/>
  </cols>
  <sheetData/>
  <customSheetViews>
    <customSheetView guid="{4D7F0C4B-C011-4ACD-903B-EEF44BDCD681}" hiddenColumns="1">
      <selection sqref="A1:XFD1048576"/>
      <pageMargins left="0.7" right="0.7" top="0.75" bottom="0.75" header="0.3" footer="0.3"/>
    </customSheetView>
    <customSheetView guid="{98E909DA-6F9B-4207-A703-4D1115961DA7}" showAutoFilter="1" hiddenColumns="1" topLeftCell="A183">
      <selection activeCell="A241" sqref="A241"/>
      <pageMargins left="0.7" right="0.7" top="0.75" bottom="0.75" header="0.3" footer="0.3"/>
      <autoFilter ref="B11:B232" xr:uid="{F1E19C3A-845F-4D11-81CF-67EC72BDB660}"/>
    </customSheetView>
    <customSheetView guid="{6F023DDD-A12C-404B-9F72-83C9C7A53A8B}" scale="50" showAutoFilter="1" hiddenColumns="1">
      <selection activeCell="A241" sqref="A241"/>
      <pageMargins left="0.7" right="0.7" top="0.75" bottom="0.75" header="0.3" footer="0.3"/>
      <autoFilter ref="B11:B232" xr:uid="{A50302C2-C5E1-4F62-B776-84F4F619B2A4}"/>
    </customSheetView>
    <customSheetView guid="{7C5CD7C9-10AD-4814-BA12-E2D5FCA6EAA3}" filter="1" showAutoFilter="1" hiddenColumns="1">
      <selection activeCell="E235" sqref="E235:E236"/>
      <pageMargins left="0.7" right="0.7" top="0.75" bottom="0.75" header="0.3" footer="0.3"/>
      <autoFilter ref="B11:B232" xr:uid="{A84A1FFF-F0C3-4469-9087-5D6FA1935929}">
        <filterColumn colId="0">
          <filters>
            <filter val="2"/>
            <filter val="1,3(b)"/>
          </filters>
        </filterColumn>
      </autoFilter>
    </customSheetView>
    <customSheetView guid="{C4E97453-DDD2-4F11-A0A0-CB4FE15E3C1E}" showAutoFilter="1" hiddenColumns="1" topLeftCell="A183">
      <selection activeCell="A241" sqref="A241"/>
      <pageMargins left="0.7" right="0.7" top="0.75" bottom="0.75" header="0.3" footer="0.3"/>
      <autoFilter ref="B11:B232" xr:uid="{110FDD93-9D07-4F43-BF2F-2EEEA512C8B6}"/>
    </customSheetView>
    <customSheetView guid="{DB144116-86ED-49A4-BD5D-3EA3618A1E64}" hiddenColumns="1">
      <selection sqref="A1:XFD104857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5088C-DA83-4A7F-AE68-A4CF596D8693}">
  <dimension ref="A1"/>
  <sheetViews>
    <sheetView workbookViewId="0"/>
  </sheetViews>
  <sheetFormatPr defaultRowHeight="12.3" x14ac:dyDescent="0.4"/>
  <sheetData/>
  <customSheetViews>
    <customSheetView guid="{4D7F0C4B-C011-4ACD-903B-EEF44BDCD681}">
      <pageMargins left="0.7" right="0.7" top="0.75" bottom="0.75" header="0.3" footer="0.3"/>
    </customSheetView>
    <customSheetView guid="{DB144116-86ED-49A4-BD5D-3EA3618A1E64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Citywide</vt:lpstr>
      <vt:lpstr>Sheet1</vt:lpstr>
      <vt:lpstr>Sheet2</vt:lpstr>
      <vt:lpstr>Sheet3</vt:lpstr>
      <vt:lpstr>Citywide!Print_Area</vt:lpstr>
      <vt:lpstr>Citywide!Print_Titles</vt:lpstr>
    </vt:vector>
  </TitlesOfParts>
  <Company>The Transpo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City of Sumner Impact Fee Schedule</dc:title>
  <dc:creator>Jon Pascal</dc:creator>
  <cp:lastModifiedBy>Chris Pasinetti</cp:lastModifiedBy>
  <cp:lastPrinted>2025-10-28T00:23:24Z</cp:lastPrinted>
  <dcterms:created xsi:type="dcterms:W3CDTF">1999-03-11T16:24:55Z</dcterms:created>
  <dcterms:modified xsi:type="dcterms:W3CDTF">2025-10-30T18:23:21Z</dcterms:modified>
</cp:coreProperties>
</file>